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D5" i="4"/>
  <c r="C5" i="4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G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56" i="2"/>
  <c r="L30" i="2"/>
  <c r="L20" i="2"/>
  <c r="L14" i="2"/>
  <c r="L87" i="2" l="1"/>
  <c r="K74" i="2"/>
  <c r="K66" i="2"/>
  <c r="K56" i="2"/>
  <c r="K30" i="2"/>
  <c r="K20" i="2"/>
  <c r="K14" i="2"/>
  <c r="J56" i="2"/>
  <c r="J14" i="2"/>
  <c r="J20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87" i="2" s="1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<sst xmlns="http://schemas.openxmlformats.org/spreadsheetml/2006/main" count="131" uniqueCount="130">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</sst>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E90" sqref="E90"/>
    </sheetView>
  </sheetViews>
  <sheetFormatPr baseColWidth="10" defaultColWidth="11.42578125" defaultRowHeight="15" x14ac:dyDescent="0.25"/>
  <cols>
    <col min="1" max="1" width="38.85546875" customWidth="1"/>
    <col min="2" max="2" width="16" customWidth="1"/>
    <col min="3" max="3" width="9.85546875" customWidth="1"/>
    <col min="4" max="4" width="15.42578125" customWidth="1"/>
    <col min="5" max="5" width="13.7109375" customWidth="1"/>
    <col min="6" max="6" width="13.42578125" customWidth="1"/>
    <col min="7" max="7" width="13.85546875" customWidth="1"/>
    <col min="8" max="8" width="19" customWidth="1"/>
    <col min="9" max="9" width="15.7109375" customWidth="1"/>
    <col min="10" max="10" width="14.42578125" customWidth="1"/>
    <col min="11" max="11" width="15.5703125" customWidth="1"/>
    <col min="12" max="12" width="14.28515625" customWidth="1"/>
    <col min="13" max="13" width="17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125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124</v>
      </c>
      <c r="B8" s="111" t="s">
        <v>126</v>
      </c>
      <c r="C8" s="116"/>
      <c r="D8" s="117">
        <v>5744420.0199999996</v>
      </c>
      <c r="E8" s="118">
        <v>11194933.83</v>
      </c>
      <c r="F8" s="117"/>
      <c r="G8" s="117"/>
      <c r="H8" s="117"/>
      <c r="I8" s="117"/>
      <c r="J8" s="119"/>
      <c r="K8" s="119"/>
      <c r="L8" s="119"/>
      <c r="M8" s="119"/>
      <c r="N8" s="119"/>
      <c r="O8" s="119"/>
      <c r="P8" s="119">
        <f>+D8+E8+F8+G8+H8+I8+J8+K8+L8+M8+N8+O8</f>
        <v>16939353.850000001</v>
      </c>
    </row>
    <row r="9" spans="1:17" ht="15.75" customHeight="1" x14ac:dyDescent="0.25">
      <c r="A9" s="101"/>
      <c r="B9" s="112" t="s">
        <v>127</v>
      </c>
      <c r="C9" s="120"/>
      <c r="D9" s="120">
        <v>0</v>
      </c>
      <c r="E9" s="120">
        <v>0</v>
      </c>
      <c r="F9" s="121"/>
      <c r="G9" s="117"/>
      <c r="H9" s="117"/>
      <c r="I9" s="120"/>
      <c r="J9" s="119"/>
      <c r="K9" s="119"/>
      <c r="L9" s="119"/>
      <c r="M9" s="119"/>
      <c r="N9" s="119"/>
      <c r="O9" s="119"/>
      <c r="P9" s="119">
        <f>+D9+E9+F9+G9+H9+I9+J9+K9+L9+M9+N9+O9</f>
        <v>0</v>
      </c>
      <c r="Q9" s="100"/>
    </row>
    <row r="10" spans="1:17" ht="15.75" customHeight="1" thickBot="1" x14ac:dyDescent="0.3">
      <c r="A10" s="105"/>
      <c r="B10" s="103" t="s">
        <v>84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0</v>
      </c>
      <c r="G10" s="124">
        <f t="shared" si="0"/>
        <v>0</v>
      </c>
      <c r="H10" s="124">
        <f t="shared" si="0"/>
        <v>0</v>
      </c>
      <c r="I10" s="124">
        <f t="shared" si="0"/>
        <v>0</v>
      </c>
      <c r="J10" s="124">
        <f t="shared" ref="J10:O10" si="1">SUM(J8:J9)</f>
        <v>0</v>
      </c>
      <c r="K10" s="119">
        <f t="shared" si="1"/>
        <v>0</v>
      </c>
      <c r="L10" s="119">
        <f t="shared" si="1"/>
        <v>0</v>
      </c>
      <c r="M10" s="119">
        <f t="shared" si="1"/>
        <v>0</v>
      </c>
      <c r="N10" s="119">
        <f t="shared" si="1"/>
        <v>0</v>
      </c>
      <c r="O10" s="119">
        <f t="shared" si="1"/>
        <v>0</v>
      </c>
      <c r="P10" s="119">
        <f>+D10+E10+F10+G10+H10+I10+J10+K10+L10+M10+N10+O10</f>
        <v>16939353.850000001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0</v>
      </c>
      <c r="G14" s="93">
        <f t="shared" si="3"/>
        <v>0</v>
      </c>
      <c r="H14" s="93">
        <f t="shared" si="3"/>
        <v>0</v>
      </c>
      <c r="I14" s="93">
        <f t="shared" si="3"/>
        <v>0</v>
      </c>
      <c r="J14" s="93">
        <f>J15+J19</f>
        <v>0</v>
      </c>
      <c r="K14" s="93">
        <f>K15+K19</f>
        <v>0</v>
      </c>
      <c r="L14" s="93">
        <f>L15+L19</f>
        <v>0</v>
      </c>
      <c r="M14" s="93">
        <f>M15+M16+M17+M18+M19</f>
        <v>0</v>
      </c>
      <c r="N14" s="93">
        <f>N15+N16+N17+N18+N19</f>
        <v>0</v>
      </c>
      <c r="O14" s="93">
        <f>O15+O16+O17+O18+O19</f>
        <v>0</v>
      </c>
      <c r="P14" s="11">
        <f t="shared" si="2"/>
        <v>3067319.8499999996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/>
      <c r="G15" s="16"/>
      <c r="H15" s="15"/>
      <c r="I15" s="106"/>
      <c r="J15" s="17"/>
      <c r="K15" s="17"/>
      <c r="L15" s="17"/>
      <c r="M15" s="18"/>
      <c r="N15" s="15"/>
      <c r="O15" s="15"/>
      <c r="P15" s="11">
        <f t="shared" si="2"/>
        <v>2636755.73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/>
      <c r="K16" s="17"/>
      <c r="L16" s="17"/>
      <c r="M16" s="18"/>
      <c r="N16" s="15"/>
      <c r="O16" s="15"/>
      <c r="P16" s="11">
        <f t="shared" si="2"/>
        <v>0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/>
      <c r="G19" s="16"/>
      <c r="H19" s="15"/>
      <c r="I19" s="17"/>
      <c r="J19" s="17"/>
      <c r="K19" s="17"/>
      <c r="L19" s="17"/>
      <c r="M19" s="18"/>
      <c r="N19" s="15"/>
      <c r="O19" s="15"/>
      <c r="P19" s="11">
        <f t="shared" si="2"/>
        <v>430564.12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0</v>
      </c>
      <c r="G20" s="93">
        <f t="shared" si="4"/>
        <v>0</v>
      </c>
      <c r="H20" s="93">
        <f t="shared" si="4"/>
        <v>0</v>
      </c>
      <c r="I20" s="93">
        <f t="shared" si="4"/>
        <v>0</v>
      </c>
      <c r="J20" s="93">
        <f>J21+J22+J23+J24+J29</f>
        <v>0</v>
      </c>
      <c r="K20" s="93">
        <f>K22+K23+K29</f>
        <v>0</v>
      </c>
      <c r="L20" s="93">
        <f>L23+L29</f>
        <v>0</v>
      </c>
      <c r="M20" s="93">
        <f>M21+M22+M23+M24+M25+M26+M27+M28+M29</f>
        <v>0</v>
      </c>
      <c r="N20" s="93">
        <f>N21+N22+N23+N24+N25+N26+N27+N28+N29</f>
        <v>0</v>
      </c>
      <c r="O20" s="93">
        <f>O21+O22+O23+O24+O25+O26+O27+O28+O29</f>
        <v>0</v>
      </c>
      <c r="P20" s="11">
        <f t="shared" si="2"/>
        <v>426306.49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/>
      <c r="G21" s="16"/>
      <c r="H21" s="15"/>
      <c r="I21" s="17"/>
      <c r="J21" s="17"/>
      <c r="K21" s="17"/>
      <c r="L21" s="17"/>
      <c r="M21" s="18"/>
      <c r="N21" s="15"/>
      <c r="O21" s="15"/>
      <c r="P21" s="11">
        <f t="shared" si="2"/>
        <v>163607.12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/>
      <c r="G22" s="16"/>
      <c r="H22" s="15"/>
      <c r="I22" s="17"/>
      <c r="J22" s="17"/>
      <c r="K22" s="17"/>
      <c r="L22" s="17"/>
      <c r="M22" s="18"/>
      <c r="N22" s="15"/>
      <c r="O22" s="15"/>
      <c r="P22" s="11">
        <f t="shared" si="2"/>
        <v>156646.85999999999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/>
      <c r="H23" s="15"/>
      <c r="I23" s="17"/>
      <c r="J23" s="17"/>
      <c r="K23" s="17"/>
      <c r="L23" s="17"/>
      <c r="M23" s="18"/>
      <c r="N23" s="15"/>
      <c r="O23" s="15"/>
      <c r="P23" s="11">
        <f t="shared" si="2"/>
        <v>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/>
      <c r="H24" s="15"/>
      <c r="I24" s="17"/>
      <c r="J24" s="17"/>
      <c r="K24" s="17"/>
      <c r="L24" s="17"/>
      <c r="M24" s="18"/>
      <c r="N24" s="15"/>
      <c r="O24" s="15"/>
      <c r="P24" s="11">
        <f t="shared" si="2"/>
        <v>30000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/>
      <c r="I25" s="17"/>
      <c r="J25" s="17"/>
      <c r="K25" s="17"/>
      <c r="L25" s="17"/>
      <c r="M25" s="18"/>
      <c r="N25" s="15"/>
      <c r="O25" s="15"/>
      <c r="P25" s="11">
        <f t="shared" si="2"/>
        <v>10059.26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/>
      <c r="M27" s="18"/>
      <c r="N27" s="15"/>
      <c r="O27" s="15"/>
      <c r="P27" s="11">
        <f t="shared" si="2"/>
        <v>0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/>
      <c r="G28" s="16"/>
      <c r="H28" s="15"/>
      <c r="I28" s="17"/>
      <c r="J28" s="17"/>
      <c r="K28" s="17"/>
      <c r="L28" s="17"/>
      <c r="M28" s="18"/>
      <c r="N28" s="15"/>
      <c r="O28" s="15"/>
      <c r="P28" s="11">
        <f t="shared" si="2"/>
        <v>0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/>
      <c r="I29" s="17"/>
      <c r="J29" s="17"/>
      <c r="K29" s="17"/>
      <c r="L29" s="17"/>
      <c r="M29" s="18"/>
      <c r="N29" s="15"/>
      <c r="O29" s="15"/>
      <c r="P29" s="11">
        <f t="shared" si="2"/>
        <v>65993.25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0</v>
      </c>
      <c r="G30" s="93">
        <f t="shared" si="5"/>
        <v>0</v>
      </c>
      <c r="H30" s="93">
        <f t="shared" si="5"/>
        <v>0</v>
      </c>
      <c r="I30" s="93">
        <f t="shared" si="5"/>
        <v>0</v>
      </c>
      <c r="J30" s="93">
        <f>J31+J32+J34+J35+J37+J39</f>
        <v>0</v>
      </c>
      <c r="K30" s="93">
        <f>K31+K34+K35+K37+K39</f>
        <v>0</v>
      </c>
      <c r="L30" s="93">
        <f>L31+L34+L35+L37+L39</f>
        <v>0</v>
      </c>
      <c r="M30" s="93">
        <f>M31+M32+M33+M34+M35+M36+M37+M38+M39</f>
        <v>0</v>
      </c>
      <c r="N30" s="93">
        <f>N31+N32+N33+N34+N35+N36+N37+N38+N39</f>
        <v>0</v>
      </c>
      <c r="O30" s="93">
        <f>O31+O32+O33+O34+O35+O36+O37+O38+O39</f>
        <v>0</v>
      </c>
      <c r="P30" s="11">
        <f t="shared" si="2"/>
        <v>12141220.439999999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/>
      <c r="G31" s="16"/>
      <c r="H31" s="15"/>
      <c r="I31" s="17"/>
      <c r="J31" s="17"/>
      <c r="K31" s="17"/>
      <c r="L31" s="17"/>
      <c r="M31" s="18"/>
      <c r="N31" s="15"/>
      <c r="O31" s="15"/>
      <c r="P31" s="11">
        <f t="shared" si="2"/>
        <v>1345484.13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/>
      <c r="I33" s="17"/>
      <c r="J33" s="17"/>
      <c r="K33" s="17"/>
      <c r="L33" s="17"/>
      <c r="M33" s="18"/>
      <c r="N33" s="15"/>
      <c r="O33" s="15"/>
      <c r="P33" s="11">
        <f t="shared" si="2"/>
        <v>0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/>
      <c r="G34" s="16"/>
      <c r="H34" s="15"/>
      <c r="I34" s="17"/>
      <c r="J34" s="17"/>
      <c r="K34" s="17"/>
      <c r="L34" s="17"/>
      <c r="M34" s="18"/>
      <c r="N34" s="15"/>
      <c r="O34" s="15"/>
      <c r="P34" s="11">
        <f t="shared" si="2"/>
        <v>6987463.4100000001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/>
      <c r="H35" s="15"/>
      <c r="I35" s="17"/>
      <c r="J35" s="17"/>
      <c r="K35" s="17"/>
      <c r="L35" s="17"/>
      <c r="M35" s="18"/>
      <c r="N35" s="15"/>
      <c r="O35" s="15"/>
      <c r="P35" s="11">
        <f t="shared" si="2"/>
        <v>440442.8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/>
      <c r="K36" s="17"/>
      <c r="L36" s="17"/>
      <c r="M36" s="18"/>
      <c r="N36" s="15"/>
      <c r="O36" s="15"/>
      <c r="P36" s="11">
        <f t="shared" si="2"/>
        <v>0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/>
      <c r="H37" s="15"/>
      <c r="I37" s="17"/>
      <c r="J37" s="17"/>
      <c r="K37" s="17"/>
      <c r="L37" s="17"/>
      <c r="M37" s="18"/>
      <c r="N37" s="15"/>
      <c r="O37" s="15"/>
      <c r="P37" s="11">
        <f t="shared" si="2"/>
        <v>354510</v>
      </c>
    </row>
    <row r="38" spans="1:16" ht="25.5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/>
      <c r="G39" s="16"/>
      <c r="H39" s="15"/>
      <c r="I39" s="17"/>
      <c r="J39" s="17"/>
      <c r="K39" s="17"/>
      <c r="L39" s="17"/>
      <c r="M39" s="18"/>
      <c r="N39" s="15"/>
      <c r="O39" s="15"/>
      <c r="P39" s="11">
        <f t="shared" si="2"/>
        <v>3013320.0999999996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0</v>
      </c>
      <c r="G56" s="93">
        <f t="shared" si="7"/>
        <v>0</v>
      </c>
      <c r="H56" s="93">
        <f t="shared" si="7"/>
        <v>0</v>
      </c>
      <c r="I56" s="93">
        <f t="shared" si="7"/>
        <v>0</v>
      </c>
      <c r="J56" s="93">
        <f>J57+J59+J60+J61+J65</f>
        <v>0</v>
      </c>
      <c r="K56" s="93">
        <f>K57+K59+K60</f>
        <v>0</v>
      </c>
      <c r="L56" s="93">
        <f>L59</f>
        <v>0</v>
      </c>
      <c r="M56" s="93">
        <f>M57+M58+M59+M60+M61+M62+M63+M64+M65</f>
        <v>0</v>
      </c>
      <c r="N56" s="93">
        <f>N57+N58+N59+N60+N61+N62+N63+N64+N65</f>
        <v>0</v>
      </c>
      <c r="O56" s="93">
        <f>O57+O58+O59+O60+O61+O62+O63+O64+O65</f>
        <v>0</v>
      </c>
      <c r="P56" s="11">
        <f t="shared" si="6"/>
        <v>121889.62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/>
      <c r="H57" s="15"/>
      <c r="I57" s="17"/>
      <c r="J57" s="17"/>
      <c r="K57" s="17"/>
      <c r="L57" s="17"/>
      <c r="M57" s="18"/>
      <c r="N57" s="15"/>
      <c r="O57" s="15"/>
      <c r="P57" s="11">
        <f t="shared" si="6"/>
        <v>0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/>
      <c r="J58" s="17"/>
      <c r="K58" s="17"/>
      <c r="L58" s="17"/>
      <c r="M58" s="18"/>
      <c r="N58" s="13"/>
      <c r="O58" s="15"/>
      <c r="P58" s="11">
        <f t="shared" si="6"/>
        <v>0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/>
      <c r="G59" s="16"/>
      <c r="H59" s="15"/>
      <c r="I59" s="17"/>
      <c r="J59" s="17"/>
      <c r="K59" s="17"/>
      <c r="L59" s="17"/>
      <c r="M59" s="18"/>
      <c r="N59" s="15"/>
      <c r="O59" s="15"/>
      <c r="P59" s="11">
        <f t="shared" si="6"/>
        <v>55257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/>
      <c r="H60" s="17"/>
      <c r="I60" s="17"/>
      <c r="J60" s="17"/>
      <c r="K60" s="17"/>
      <c r="L60" s="17"/>
      <c r="M60" s="18"/>
      <c r="N60" s="13"/>
      <c r="O60" s="15"/>
      <c r="P60" s="11">
        <f t="shared" si="6"/>
        <v>15435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/>
      <c r="M61" s="18"/>
      <c r="N61" s="13"/>
      <c r="O61" s="15"/>
      <c r="P61" s="11">
        <f t="shared" si="6"/>
        <v>51197.62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>E67</f>
        <v>102787.1</v>
      </c>
      <c r="F66" s="93">
        <f>F67</f>
        <v>0</v>
      </c>
      <c r="G66" s="93">
        <f>G67</f>
        <v>0</v>
      </c>
      <c r="H66" s="93"/>
      <c r="I66" s="93">
        <f>I67</f>
        <v>0</v>
      </c>
      <c r="J66" s="93">
        <f>J67</f>
        <v>0</v>
      </c>
      <c r="K66" s="93">
        <f>K67</f>
        <v>0</v>
      </c>
      <c r="L66" s="93">
        <f>L67</f>
        <v>0</v>
      </c>
      <c r="M66" s="93">
        <f>M67+M68+M69+M70</f>
        <v>0</v>
      </c>
      <c r="N66" s="93">
        <f>N67+N68+N69+N70</f>
        <v>0</v>
      </c>
      <c r="O66" s="93">
        <f>O67+O68+O69+O70+O71+O72+O73</f>
        <v>0</v>
      </c>
      <c r="P66" s="11">
        <f t="shared" si="6"/>
        <v>756142.76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/>
      <c r="G67" s="16"/>
      <c r="H67" s="15"/>
      <c r="I67" s="17"/>
      <c r="J67" s="17"/>
      <c r="K67" s="17"/>
      <c r="L67" s="17"/>
      <c r="M67" s="18"/>
      <c r="N67" s="15"/>
      <c r="O67" s="19"/>
      <c r="P67" s="11">
        <f t="shared" si="6"/>
        <v>744761.59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9">D77</f>
        <v>11381.17</v>
      </c>
      <c r="E74" s="93">
        <f t="shared" si="9"/>
        <v>12263.14</v>
      </c>
      <c r="F74" s="93">
        <f t="shared" si="9"/>
        <v>0</v>
      </c>
      <c r="G74" s="93">
        <f t="shared" si="9"/>
        <v>0</v>
      </c>
      <c r="H74" s="93">
        <f t="shared" si="9"/>
        <v>0</v>
      </c>
      <c r="I74" s="93">
        <f t="shared" si="9"/>
        <v>0</v>
      </c>
      <c r="J74" s="93">
        <f>J77</f>
        <v>0</v>
      </c>
      <c r="K74" s="93">
        <f>K77</f>
        <v>0</v>
      </c>
      <c r="L74" s="93">
        <f>L77</f>
        <v>0</v>
      </c>
      <c r="M74" s="93">
        <f>M75+M76+M77</f>
        <v>0</v>
      </c>
      <c r="N74" s="93">
        <f>N75+N76+N77</f>
        <v>0</v>
      </c>
      <c r="O74" s="93">
        <f>O75+O76+O77</f>
        <v>0</v>
      </c>
      <c r="P74" s="11">
        <f t="shared" si="6"/>
        <v>23644.309999999998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/>
      <c r="G77" s="114"/>
      <c r="H77" s="114"/>
      <c r="I77" s="19"/>
      <c r="J77" s="19"/>
      <c r="K77" s="19"/>
      <c r="L77" s="19"/>
      <c r="M77" s="18"/>
      <c r="N77" s="17"/>
      <c r="O77" s="19"/>
      <c r="P77" s="11">
        <f t="shared" ref="P77:P87" si="10">+D77+E77+F77+G77+H77+I77+J77+K77+L77+M77+N77+O77</f>
        <v>23644.309999999998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0"/>
        <v>0</v>
      </c>
      <c r="Q78" s="2"/>
    </row>
    <row r="79" spans="1:17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0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0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0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0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0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0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0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0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0</v>
      </c>
      <c r="G87" s="108">
        <f>+G14+G20+G30+G40+G56+G66+G74</f>
        <v>0</v>
      </c>
      <c r="H87" s="108">
        <f>+H14+H20+H30+H40+H56+H66+H74</f>
        <v>0</v>
      </c>
      <c r="I87" s="108">
        <f>I14+I20+I30+I56+I66+I74</f>
        <v>0</v>
      </c>
      <c r="J87" s="108">
        <f>J14+J20+J30+J56+J66+J74+J77</f>
        <v>0</v>
      </c>
      <c r="K87" s="108">
        <f>+K14+K20+K30+K40+K56+K66+K74</f>
        <v>0</v>
      </c>
      <c r="L87" s="108">
        <f>L14+L20+L30+L56+L66+L74</f>
        <v>0</v>
      </c>
      <c r="M87" s="108">
        <f>M14+M20+M30+M56+M66+M74</f>
        <v>0</v>
      </c>
      <c r="N87" s="108">
        <f>N14+N20+N30+N56+N66+N74</f>
        <v>0</v>
      </c>
      <c r="O87" s="108">
        <f>O14+O20+O30+O40+O48+O56+O66+O74+O78</f>
        <v>0</v>
      </c>
      <c r="P87" s="108">
        <f t="shared" si="10"/>
        <v>16525142.299999999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81</v>
      </c>
      <c r="F89" s="8"/>
    </row>
    <row r="90" spans="1:20" ht="49.5" thickBot="1" x14ac:dyDescent="0.3">
      <c r="A90" s="5" t="s">
        <v>82</v>
      </c>
      <c r="F90" s="8"/>
      <c r="G90" s="8"/>
    </row>
    <row r="91" spans="1:20" ht="97.5" thickBot="1" x14ac:dyDescent="0.3">
      <c r="A91" s="6" t="s">
        <v>83</v>
      </c>
    </row>
    <row r="92" spans="1:20" x14ac:dyDescent="0.25">
      <c r="C92" s="95"/>
      <c r="P92" s="95"/>
    </row>
    <row r="93" spans="1:20" x14ac:dyDescent="0.25"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E6" sqref="E6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85</v>
      </c>
      <c r="B1" s="35" t="s">
        <v>86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87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129</v>
      </c>
    </row>
    <row r="3" spans="1:14" ht="15" customHeight="1" x14ac:dyDescent="0.25">
      <c r="A3" s="41" t="s">
        <v>88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89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90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0</v>
      </c>
      <c r="E5" s="44">
        <f>'Presupuesto Aprobado-Ejec  FEBR'!G10</f>
        <v>0</v>
      </c>
      <c r="F5" s="44">
        <f>'Presupuesto Aprobado-Ejec  FEBR'!H10</f>
        <v>0</v>
      </c>
      <c r="G5" s="44">
        <f>'Presupuesto Aprobado-Ejec  FEBR'!I10</f>
        <v>0</v>
      </c>
      <c r="H5" s="44">
        <f>'Presupuesto Aprobado-Ejec  FEBR'!J10</f>
        <v>0</v>
      </c>
      <c r="I5" s="44">
        <f>'Presupuesto Aprobado-Ejec  FEBR'!K10</f>
        <v>0</v>
      </c>
      <c r="J5" s="44"/>
      <c r="K5" s="44"/>
      <c r="L5" s="44">
        <f>'Presupuesto Aprobado-Ejec  FEBR'!N10</f>
        <v>0</v>
      </c>
      <c r="M5" s="44">
        <f>'Presupuesto Aprobado-Ejec  FEBR'!O10</f>
        <v>0</v>
      </c>
      <c r="N5" s="44">
        <f t="shared" ref="N5:N38" si="0">SUM(B5:M5)</f>
        <v>16939353.850000001</v>
      </c>
    </row>
    <row r="6" spans="1:14" x14ac:dyDescent="0.25">
      <c r="A6" s="45" t="s">
        <v>91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92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93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94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95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96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97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98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99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100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101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102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103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104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105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106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107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108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109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110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111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112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113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114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115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116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117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118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119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120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121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122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123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2024-07-17T17:43:31Z</cp:lastPrinted>
  <dcterms:created xsi:type="dcterms:W3CDTF">2021-07-29T18:58:50Z</dcterms:created>
  <dcterms:modified xsi:type="dcterms:W3CDTF">2025-03-18T15:30:55Z</dcterms:modified>
</cp:coreProperties>
</file>