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oai\Desktop\"/>
    </mc:Choice>
  </mc:AlternateContent>
  <bookViews>
    <workbookView xWindow="0" yWindow="0" windowWidth="21600" windowHeight="8745"/>
  </bookViews>
  <sheets>
    <sheet name="Presupuesto Aprobado-Ejec  FEBR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0" i="2" l="1"/>
  <c r="I74" i="2" l="1"/>
  <c r="I66" i="2"/>
  <c r="I56" i="2"/>
  <c r="I30" i="2"/>
  <c r="I20" i="2"/>
  <c r="I14" i="2"/>
  <c r="I87" i="2" l="1"/>
  <c r="H85" i="2"/>
  <c r="H74" i="2"/>
  <c r="H66" i="2"/>
  <c r="H56" i="2"/>
  <c r="H48" i="2"/>
  <c r="H40" i="2"/>
  <c r="H30" i="2"/>
  <c r="H20" i="2"/>
  <c r="H14" i="2"/>
  <c r="G74" i="2" l="1"/>
  <c r="G66" i="2"/>
  <c r="G56" i="2"/>
  <c r="G30" i="2"/>
  <c r="G20" i="2"/>
  <c r="G14" i="2"/>
  <c r="G87" i="2" l="1"/>
  <c r="F74" i="2"/>
  <c r="F66" i="2"/>
  <c r="F56" i="2"/>
  <c r="F30" i="2"/>
  <c r="F20" i="2"/>
  <c r="F14" i="2"/>
  <c r="E56" i="2"/>
  <c r="E14" i="2"/>
  <c r="E20" i="2"/>
  <c r="E30" i="2"/>
  <c r="E66" i="2"/>
  <c r="E74" i="2"/>
  <c r="F87" i="2" l="1"/>
  <c r="E87" i="2"/>
  <c r="D74" i="2"/>
  <c r="D66" i="2"/>
  <c r="D56" i="2" l="1"/>
  <c r="D30" i="2"/>
  <c r="D20" i="2"/>
  <c r="D14" i="2"/>
  <c r="D87" i="2" l="1"/>
  <c r="B56" i="2" l="1"/>
  <c r="B30" i="2"/>
  <c r="B20" i="2"/>
  <c r="B14" i="2"/>
  <c r="C56" i="2" l="1"/>
  <c r="C87" i="2" l="1"/>
  <c r="B66" i="2"/>
  <c r="B87" i="2" s="1"/>
  <c r="H87" i="2"/>
</calcChain>
</file>

<file path=xl/sharedStrings.xml><?xml version="1.0" encoding="utf-8"?>
<sst xmlns="http://schemas.openxmlformats.org/spreadsheetml/2006/main" count="94" uniqueCount="94">
  <si>
    <t>2 - GASTOS</t>
  </si>
  <si>
    <t>2.1 - REMUNERACIONES Y CONTRIBUCIONES</t>
  </si>
  <si>
    <t>2.1.1 - REMUNERACIONES</t>
  </si>
  <si>
    <t>2.1.2 - SOBRESUELDOS</t>
  </si>
  <si>
    <t>2.1.3 - DIETAS Y GASTOS DE REPRESENTACIÓN</t>
  </si>
  <si>
    <t>2.1.4 - GRATIFICACIONES Y BONIFICACIONES</t>
  </si>
  <si>
    <t>2.1.5 - CONTRIBUCIONES A LA SEGURIDAD SOCIAL</t>
  </si>
  <si>
    <t>2.2 - CONTRATACIÓN DE SERVICIOS</t>
  </si>
  <si>
    <t>2.2.1 - SERVICIOS BÁSICOS</t>
  </si>
  <si>
    <t>2.2.2 - PUBLICIDAD, IMPRESIÓN Y ENCUADERNACIÓN</t>
  </si>
  <si>
    <t>2.2.3 - VIÁTICOS</t>
  </si>
  <si>
    <t>2.2.4 - TRANSPORTE Y ALMACENAJE</t>
  </si>
  <si>
    <t>2.2.5 - ALQUILERES Y RENTAS</t>
  </si>
  <si>
    <t>2.2.6 - SEGUROS</t>
  </si>
  <si>
    <t>2.2.7 - SERVICIOS DE CONSERVACIÓN, REPARACIONES MENORES E INSTALACIONES TEMPORALES</t>
  </si>
  <si>
    <t>2.2.8 - OTROS SERVICIOS NO INCLUIDOS EN CONCEPTOS ANTERIORES</t>
  </si>
  <si>
    <t>2.2.9 - OTRAS CONTRATACIONES DE SERVICIOS</t>
  </si>
  <si>
    <t>2.3 - MATERIALES Y SUMINISTROS</t>
  </si>
  <si>
    <t>2.3.1 - ALIMENTOS Y PRODUCTOS AGROFORESTALES</t>
  </si>
  <si>
    <t>2.3.2 - TEXTILES Y VESTUARIOS</t>
  </si>
  <si>
    <t>2.3.3 - PRODUCTOS DE PAPEL, CARTÓN E IMPRESOS</t>
  </si>
  <si>
    <t>2.3.4 - PRODUCTOS FARMACÉUTICOS</t>
  </si>
  <si>
    <t>2.3.5 - PRODUCTOS DE CUERO, CAUCHO Y PLÁSTICO</t>
  </si>
  <si>
    <t>2.3.6 - PRODUCTOS DE MINERALES, METÁLICOS Y NO METÁLICOS</t>
  </si>
  <si>
    <t>2.3.7 - COMBUSTIBLES, LUBRICANTES, PRODUCTOS QUÍMICOS Y CONEXOS</t>
  </si>
  <si>
    <t>2.3.8 - GASTOS QUE SE ASIGNARÁN DURANTE EL EJERCICIO (ART. 32 Y 33 LEY 423-06)</t>
  </si>
  <si>
    <t>2.3.9 - PRODUCTOS Y ÚTILES VARIOS</t>
  </si>
  <si>
    <t>2.4 - TRANSFERENCIAS CORRIENTES</t>
  </si>
  <si>
    <t>2.4.1 - TRANSFERENCIAS CORRIENTES AL SECTOR PRIVADO</t>
  </si>
  <si>
    <t>2.4.2 - TRANSFERENCIAS CORRIENTES AL  GOBIERNO GENERAL NACIONAL</t>
  </si>
  <si>
    <t>2.4.3 - TRANSFERENCIAS CORRIENTES A GOBIERNOS GENERALES LOCALES</t>
  </si>
  <si>
    <t>2.4.4 - TRANSFERENCIAS CORRIENTES A EMPRESAS PÚBLICAS NO FINANCIERAS</t>
  </si>
  <si>
    <t>2.4.5 - TRANSFERENCIAS CORRIENTES A INSTITUCIONES PÚBLICAS FINANCIERAS</t>
  </si>
  <si>
    <t>2.4.7 - TRANSFERENCIAS CORRIENTES AL SECTOR EXTERNO</t>
  </si>
  <si>
    <t>2.4.9 - TRANSFERENCIAS CORRIENTES A OTRAS INSTITUCIONES PÚBLICAS</t>
  </si>
  <si>
    <t>2.5 - TRANSFERENCIAS DE CAPITAL</t>
  </si>
  <si>
    <t>2.5.1 - TRANSFERENCIAS DE CAPITAL AL SECTOR PRIVADO</t>
  </si>
  <si>
    <t>2.5.2 - TRANSFERENCIAS DE CAPITAL AL GOBIERNO GENERAL  NACIONAL</t>
  </si>
  <si>
    <t>2.5.3 - TRANSFERENCIAS DE CAPITAL A GOBIERNOS GENERALES LOCALES</t>
  </si>
  <si>
    <t>2.5.4 - TRANSFERENCIAS DE CAPITAL  A EMPRESAS PÚBLICAS NO FINANCIERAS</t>
  </si>
  <si>
    <t>2.5.6 - TRANSFERENCIAS DE CAPITAL AL SECTOR EXTERNO</t>
  </si>
  <si>
    <t>2.5.9 - TRANSFERENCIAS DE CAPITAL A OTRAS INSTITUCIONES PÚBLICAS</t>
  </si>
  <si>
    <t>2.6 - BIENES MUEBLES, INMUEBLES E INTANGIBLES</t>
  </si>
  <si>
    <t>2.6.1 - MOBILIARIO Y EQUIPO</t>
  </si>
  <si>
    <t>2.6.3 - EQUIPO E INSTRUMENTAL, CIENTÍFICO Y LABORATORIO</t>
  </si>
  <si>
    <t>2.6.4 - VEHÍCULOS Y EQUIPO DE TRANSPORTE, TRACCIÓN Y ELEVACIÓN</t>
  </si>
  <si>
    <t>2.6.5 - MAQUINARIA, OTROS EQUIPOS Y HERRAMIENTAS</t>
  </si>
  <si>
    <t>2.6.6 - EQUIPOS DE DEFENSA Y SEGURIDAD</t>
  </si>
  <si>
    <t>2.6.8 - BIENES INTANGIBLES</t>
  </si>
  <si>
    <t>2.6.9 - EDIFICIOS, ESTRUCTURAS, TIERRAS, TERRENOS Y OBJETOS DE VALOR</t>
  </si>
  <si>
    <t>2.7 - OBRAS</t>
  </si>
  <si>
    <t>2.7.1 - OBRAS EN EDIFICACIONES</t>
  </si>
  <si>
    <t>2.7.2 - INFRAESTRUCTURA</t>
  </si>
  <si>
    <t>2.7.3 - CONSTRUCCIONES EN BIENES CONCESIONADOS</t>
  </si>
  <si>
    <t>2.7.4 - GASTOS QUE SE ASIGNARÁN DURANTE EL EJERCICIO PARA INVERSIÓN (ART. 32 Y 33 LEY 423-06)</t>
  </si>
  <si>
    <t>2.8 - ADQUISICION DE ACTIVOS FINANCIEROS CON FINES DE POLÍTICA</t>
  </si>
  <si>
    <t>2.8.1 - CONCESIÓN DE PRESTAMOS</t>
  </si>
  <si>
    <t>2.8.2 - ADQUISICIÓN DE TÍTULOS VALORES REPRESENTATIVOS DE DEUDA</t>
  </si>
  <si>
    <t>2.9 - GASTOS FINANCIEROS</t>
  </si>
  <si>
    <t>2.9.1 - INTERESES DE LA DEUDA PÚBLICA INTERNA</t>
  </si>
  <si>
    <t>2.9.2 - INTERESES DE LA DEUDA PUBLICA EXTERNA</t>
  </si>
  <si>
    <t>2.9.4 - COMISIONES Y OTROS GASTOS BANCARIOS DE LA DEUDA PÚBLICA</t>
  </si>
  <si>
    <t>Total general</t>
  </si>
  <si>
    <t>DETALLE</t>
  </si>
  <si>
    <t>4 - APLICACIONES FINANCIERAS</t>
  </si>
  <si>
    <t>4.1 - INCREMENTO DE ACTIVOS FINANCIEROS</t>
  </si>
  <si>
    <t>4.1.1 - INCREMENTO DE ACTIVOS FINANCIEROS CORRIENTES</t>
  </si>
  <si>
    <t>4.1.2 - INCREMENTO DE ACTIVOS FINANCIEROS NO CORRIENTES</t>
  </si>
  <si>
    <t>4.2 - DISMINUCIÓN DE PASIVOS</t>
  </si>
  <si>
    <t>4.2.1 - DISMINUCIÓN DE PASIVOS CORRIENTES</t>
  </si>
  <si>
    <t>4.2.2 - DISMINUCIÓN DE PASIVOS NO CORRIENTES</t>
  </si>
  <si>
    <t>4.3 - DISMINUCIÓN DE FONDOS DE TERCEROS</t>
  </si>
  <si>
    <t>4.3.5 - DISMINUCIÓN DEPÓSITOS FONDOS DE TERCEROS</t>
  </si>
  <si>
    <t>Presupuesto Modificado</t>
  </si>
  <si>
    <t>Presupuesto Aprobado</t>
  </si>
  <si>
    <t>2.5.5 - TRANSFERENCIAS DE CAPITAL A INSTITUCIONES PÚBLICAS FINANCIERAS</t>
  </si>
  <si>
    <t>2.6.2 - MOBILIARIO Y EQUIPO EDUCACIONAL Y RECREATIVO</t>
  </si>
  <si>
    <t>2.6.7 - ACTIVOS BIÓLOGICOS CULTIVABLES</t>
  </si>
  <si>
    <r>
      <rPr>
        <b/>
        <sz val="9"/>
        <color theme="1"/>
        <rFont val="Calibri"/>
        <family val="2"/>
        <scheme val="minor"/>
      </rPr>
      <t>Presupuesto aprobado:</t>
    </r>
    <r>
      <rPr>
        <sz val="9"/>
        <color theme="1"/>
        <rFont val="Calibri"/>
        <family val="2"/>
        <scheme val="minor"/>
      </rPr>
      <t xml:space="preserve"> Se refiere al presupuesto aprobado en la Ley de Presupuesto General del Estado.</t>
    </r>
  </si>
  <si>
    <r>
      <t xml:space="preserve">Presupuesto modificado:  </t>
    </r>
    <r>
      <rPr>
        <sz val="9"/>
        <color theme="1"/>
        <rFont val="Calibri"/>
        <family val="2"/>
        <scheme val="minor"/>
      </rPr>
      <t xml:space="preserve">Se refiere al presupuesto aprobado en caso de que el Congreso Nacional apruebe un presupuesto complementario. </t>
    </r>
  </si>
  <si>
    <r>
      <rPr>
        <b/>
        <sz val="9"/>
        <color theme="1"/>
        <rFont val="Calibri"/>
        <family val="2"/>
        <scheme val="minor"/>
      </rPr>
      <t>Total devengado:</t>
    </r>
    <r>
      <rPr>
        <sz val="9"/>
        <color theme="1"/>
        <rFont val="Calibri"/>
        <family val="2"/>
        <scheme val="minor"/>
      </rPr>
      <t xml:space="preserve">  Son los recursos financieros que surgen con la obligación de pago por la recepción de conformidad de obras, bienes y servicios oportunamente contratados o, en los casos de gastos sin contraprestación, por haberse cumplido los requisitos administrativos dispuestos por el reglamento de la presente Ley.</t>
    </r>
  </si>
  <si>
    <t>Julio 2023</t>
  </si>
  <si>
    <t>Agosto 2023</t>
  </si>
  <si>
    <t>Septiembre 2023</t>
  </si>
  <si>
    <t>Octubre 2023</t>
  </si>
  <si>
    <t>Noviembre  2023</t>
  </si>
  <si>
    <t xml:space="preserve">   TOTAL  </t>
  </si>
  <si>
    <t xml:space="preserve">                                                                              INGRESOS VS En ENERO RD$  15,703,887.65        EN EL MES DE FEBRERO 2023 RD$15,683,931.47</t>
  </si>
  <si>
    <t xml:space="preserve">         SERVICIO REGIONAL DE SALUD NORCENTRAL   </t>
  </si>
  <si>
    <r>
      <t>INGRESOS</t>
    </r>
    <r>
      <rPr>
        <b/>
        <sz val="12"/>
        <rFont val="Calibri"/>
        <family val="2"/>
        <scheme val="minor"/>
      </rPr>
      <t xml:space="preserve"> VS</t>
    </r>
    <r>
      <rPr>
        <b/>
        <sz val="12"/>
        <color rgb="FFFF0000"/>
        <rFont val="Calibri"/>
        <family val="2"/>
        <scheme val="minor"/>
      </rPr>
      <t xml:space="preserve"> EN RD$</t>
    </r>
  </si>
  <si>
    <r>
      <t xml:space="preserve"> INGRESOS </t>
    </r>
    <r>
      <rPr>
        <b/>
        <sz val="12"/>
        <rFont val="Calibri"/>
        <family val="2"/>
        <scheme val="minor"/>
      </rPr>
      <t>FR</t>
    </r>
    <r>
      <rPr>
        <b/>
        <sz val="12"/>
        <color rgb="FFFF0000"/>
        <rFont val="Calibri"/>
        <family val="2"/>
        <scheme val="minor"/>
      </rPr>
      <t xml:space="preserve"> EN RD$</t>
    </r>
  </si>
  <si>
    <t>PREPARA POR: LICDA.MARIA JIMENEZ                                                                     APROBADO POR:LIC.JOSE SANTOS</t>
  </si>
  <si>
    <t xml:space="preserve">                                  HOSPITAL  REGIONAL INFALTIL ARTURO GRULLON</t>
  </si>
  <si>
    <t xml:space="preserve">                                                          Ejecución de Gasto y Aplicaciones financieras Junio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</si>
</sst>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3" formatCode="_(* #,##0.00_);_(* \(#,##0.00\);_(* &quot;-&quot;??_);_(@_)"/>
    <numFmt numFmtId="164" formatCode="_(* #,##0.0_);_(* \(#,##0.0\);_(* &quot;-&quot;??_);_(@_)"/>
    <numFmt numFmtId="165" formatCode="_(* #,##0_);_(* \(#,##0\);_(* &quot;-&quot;??_);_(@_)"/>
    <numFmt numFmtId="166" formatCode="_(&quot;RD$&quot;* #,##0.00_);_(&quot;RD$&quot;* \(#,##0.00\);_(&quot;RD$&quot;* &quot;-&quot;??_);_(@_)"/>
    <numFmt numFmtId="167" formatCode="#,##0.00;[Red]#,##0.00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22"/>
      <color rgb="FF000000"/>
      <name val="Calibri"/>
      <family val="2"/>
      <scheme val="minor"/>
    </font>
    <font>
      <sz val="9"/>
      <color indexed="8"/>
      <name val="Arial"/>
      <family val="2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sz val="11"/>
      <color indexed="8"/>
      <name val="Arial"/>
      <family val="2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indexed="8"/>
      <name val="Calibri"/>
      <family val="2"/>
    </font>
    <font>
      <b/>
      <sz val="11"/>
      <color theme="8" tint="0.79998168889431442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b/>
      <sz val="12"/>
      <color rgb="FFFF0000"/>
      <name val="Calibri"/>
      <family val="2"/>
      <scheme val="minor"/>
    </font>
    <font>
      <b/>
      <sz val="10"/>
      <color rgb="FF000000"/>
      <name val="Calibri"/>
      <family val="2"/>
      <scheme val="minor"/>
    </font>
    <font>
      <b/>
      <sz val="9"/>
      <color indexed="8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theme="4" tint="-0.249977111117893"/>
        <bgColor theme="4" tint="0.79998168889431442"/>
      </patternFill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/>
        <bgColor indexed="64"/>
      </patternFill>
    </fill>
  </fills>
  <borders count="16">
    <border>
      <left/>
      <right/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theme="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medium">
        <color indexed="64"/>
      </bottom>
      <diagonal/>
    </border>
    <border>
      <left/>
      <right style="thin">
        <color theme="0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0"/>
      </bottom>
      <diagonal/>
    </border>
    <border>
      <left style="medium">
        <color indexed="64"/>
      </left>
      <right style="medium">
        <color indexed="64"/>
      </right>
      <top style="thin">
        <color theme="0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0"/>
      </bottom>
      <diagonal/>
    </border>
    <border>
      <left style="medium">
        <color indexed="64"/>
      </left>
      <right/>
      <top style="thin">
        <color theme="0"/>
      </top>
      <bottom style="medium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0" fillId="0" borderId="0"/>
    <xf numFmtId="43" fontId="21" fillId="0" borderId="0" applyFont="0" applyFill="0" applyBorder="0" applyAlignment="0" applyProtection="0"/>
  </cellStyleXfs>
  <cellXfs count="71">
    <xf numFmtId="0" fontId="0" fillId="0" borderId="0" xfId="0"/>
    <xf numFmtId="0" fontId="0" fillId="0" borderId="2" xfId="0" applyBorder="1"/>
    <xf numFmtId="165" fontId="0" fillId="0" borderId="0" xfId="0" applyNumberFormat="1" applyAlignment="1">
      <alignment vertical="center" wrapText="1"/>
    </xf>
    <xf numFmtId="43" fontId="0" fillId="0" borderId="0" xfId="0" applyNumberFormat="1"/>
    <xf numFmtId="0" fontId="10" fillId="0" borderId="3" xfId="0" applyFont="1" applyBorder="1" applyAlignment="1">
      <alignment vertical="center" wrapText="1"/>
    </xf>
    <xf numFmtId="0" fontId="11" fillId="0" borderId="3" xfId="0" applyFont="1" applyBorder="1" applyAlignment="1">
      <alignment wrapText="1"/>
    </xf>
    <xf numFmtId="0" fontId="10" fillId="0" borderId="3" xfId="0" applyFont="1" applyBorder="1" applyAlignment="1">
      <alignment wrapText="1"/>
    </xf>
    <xf numFmtId="4" fontId="12" fillId="0" borderId="0" xfId="0" applyNumberFormat="1" applyFont="1" applyAlignment="1">
      <alignment horizontal="right"/>
    </xf>
    <xf numFmtId="0" fontId="6" fillId="0" borderId="4" xfId="0" applyFont="1" applyBorder="1" applyAlignment="1">
      <alignment horizontal="left" vertical="center" wrapText="1"/>
    </xf>
    <xf numFmtId="43" fontId="3" fillId="0" borderId="4" xfId="1" applyFont="1" applyFill="1" applyBorder="1" applyAlignment="1">
      <alignment vertical="center" wrapText="1"/>
    </xf>
    <xf numFmtId="0" fontId="7" fillId="0" borderId="4" xfId="0" applyFont="1" applyBorder="1" applyAlignment="1">
      <alignment horizontal="left" vertical="center" wrapText="1" indent="2"/>
    </xf>
    <xf numFmtId="43" fontId="0" fillId="0" borderId="4" xfId="0" applyNumberFormat="1" applyBorder="1" applyAlignment="1">
      <alignment vertical="center" wrapText="1"/>
    </xf>
    <xf numFmtId="4" fontId="0" fillId="0" borderId="4" xfId="0" applyNumberFormat="1" applyBorder="1"/>
    <xf numFmtId="4" fontId="12" fillId="0" borderId="4" xfId="0" applyNumberFormat="1" applyFont="1" applyBorder="1" applyAlignment="1">
      <alignment horizontal="right"/>
    </xf>
    <xf numFmtId="43" fontId="5" fillId="0" borderId="4" xfId="0" applyNumberFormat="1" applyFont="1" applyBorder="1" applyAlignment="1">
      <alignment horizontal="right"/>
    </xf>
    <xf numFmtId="43" fontId="9" fillId="0" borderId="4" xfId="0" applyNumberFormat="1" applyFont="1" applyBorder="1" applyAlignment="1">
      <alignment horizontal="right"/>
    </xf>
    <xf numFmtId="165" fontId="0" fillId="0" borderId="4" xfId="0" applyNumberFormat="1" applyBorder="1" applyAlignment="1">
      <alignment vertical="center" wrapText="1"/>
    </xf>
    <xf numFmtId="43" fontId="3" fillId="0" borderId="4" xfId="1" applyFont="1" applyBorder="1" applyAlignment="1">
      <alignment vertical="center" wrapText="1"/>
    </xf>
    <xf numFmtId="165" fontId="3" fillId="0" borderId="4" xfId="0" applyNumberFormat="1" applyFont="1" applyBorder="1" applyAlignment="1">
      <alignment vertical="center" wrapText="1"/>
    </xf>
    <xf numFmtId="0" fontId="0" fillId="0" borderId="4" xfId="0" applyBorder="1"/>
    <xf numFmtId="43" fontId="3" fillId="0" borderId="4" xfId="0" applyNumberFormat="1" applyFont="1" applyBorder="1" applyAlignment="1">
      <alignment vertical="center" wrapText="1"/>
    </xf>
    <xf numFmtId="0" fontId="7" fillId="0" borderId="4" xfId="0" applyFont="1" applyBorder="1" applyAlignment="1">
      <alignment horizontal="left" vertical="top" wrapText="1" indent="2"/>
    </xf>
    <xf numFmtId="0" fontId="7" fillId="0" borderId="6" xfId="0" applyFont="1" applyBorder="1" applyAlignment="1">
      <alignment horizontal="left" vertical="center" wrapText="1" indent="2"/>
    </xf>
    <xf numFmtId="165" fontId="0" fillId="0" borderId="6" xfId="0" applyNumberFormat="1" applyBorder="1" applyAlignment="1">
      <alignment vertical="center" wrapText="1"/>
    </xf>
    <xf numFmtId="43" fontId="0" fillId="0" borderId="6" xfId="0" applyNumberFormat="1" applyBorder="1" applyAlignment="1">
      <alignment vertical="center" wrapText="1"/>
    </xf>
    <xf numFmtId="43" fontId="9" fillId="0" borderId="6" xfId="0" applyNumberFormat="1" applyFont="1" applyBorder="1" applyAlignment="1">
      <alignment horizontal="right"/>
    </xf>
    <xf numFmtId="0" fontId="6" fillId="0" borderId="5" xfId="0" applyFont="1" applyBorder="1" applyAlignment="1">
      <alignment horizontal="left" vertical="center" wrapText="1"/>
    </xf>
    <xf numFmtId="43" fontId="3" fillId="0" borderId="5" xfId="1" applyFont="1" applyBorder="1" applyAlignment="1">
      <alignment horizontal="left" vertical="center" wrapText="1"/>
    </xf>
    <xf numFmtId="164" fontId="3" fillId="0" borderId="5" xfId="0" applyNumberFormat="1" applyFont="1" applyBorder="1"/>
    <xf numFmtId="167" fontId="17" fillId="5" borderId="4" xfId="4" applyNumberFormat="1" applyFont="1" applyFill="1" applyBorder="1" applyAlignment="1">
      <alignment vertical="top"/>
    </xf>
    <xf numFmtId="167" fontId="19" fillId="5" borderId="4" xfId="4" applyNumberFormat="1" applyFont="1" applyFill="1" applyBorder="1" applyAlignment="1">
      <alignment vertical="top"/>
    </xf>
    <xf numFmtId="0" fontId="3" fillId="0" borderId="0" xfId="0" applyFont="1"/>
    <xf numFmtId="0" fontId="16" fillId="0" borderId="0" xfId="0" applyFont="1" applyAlignment="1">
      <alignment horizontal="center" wrapText="1"/>
    </xf>
    <xf numFmtId="0" fontId="16" fillId="0" borderId="0" xfId="0" applyFont="1" applyAlignment="1">
      <alignment horizontal="center"/>
    </xf>
    <xf numFmtId="0" fontId="14" fillId="0" borderId="0" xfId="0" applyFont="1" applyAlignment="1">
      <alignment vertical="top" wrapText="1" readingOrder="1"/>
    </xf>
    <xf numFmtId="0" fontId="14" fillId="0" borderId="4" xfId="0" applyFont="1" applyBorder="1" applyAlignment="1">
      <alignment vertical="top" wrapText="1" readingOrder="1"/>
    </xf>
    <xf numFmtId="0" fontId="14" fillId="0" borderId="8" xfId="0" applyFont="1" applyBorder="1" applyAlignment="1">
      <alignment vertical="top" wrapText="1" readingOrder="1"/>
    </xf>
    <xf numFmtId="0" fontId="14" fillId="0" borderId="6" xfId="0" applyFont="1" applyBorder="1" applyAlignment="1">
      <alignment vertical="top" wrapText="1" readingOrder="1"/>
    </xf>
    <xf numFmtId="0" fontId="13" fillId="4" borderId="10" xfId="0" applyFont="1" applyFill="1" applyBorder="1" applyAlignment="1">
      <alignment horizontal="center"/>
    </xf>
    <xf numFmtId="0" fontId="13" fillId="4" borderId="11" xfId="0" applyFont="1" applyFill="1" applyBorder="1" applyAlignment="1">
      <alignment horizontal="center"/>
    </xf>
    <xf numFmtId="0" fontId="0" fillId="0" borderId="6" xfId="0" applyBorder="1" applyAlignment="1">
      <alignment horizontal="left"/>
    </xf>
    <xf numFmtId="43" fontId="12" fillId="0" borderId="4" xfId="0" applyNumberFormat="1" applyFont="1" applyBorder="1" applyAlignment="1">
      <alignment horizontal="right"/>
    </xf>
    <xf numFmtId="0" fontId="8" fillId="2" borderId="4" xfId="0" applyFont="1" applyFill="1" applyBorder="1" applyAlignment="1">
      <alignment vertical="center"/>
    </xf>
    <xf numFmtId="164" fontId="2" fillId="2" borderId="4" xfId="0" applyNumberFormat="1" applyFont="1" applyFill="1" applyBorder="1"/>
    <xf numFmtId="43" fontId="3" fillId="6" borderId="4" xfId="1" applyFont="1" applyFill="1" applyBorder="1" applyAlignment="1">
      <alignment vertical="center" wrapText="1"/>
    </xf>
    <xf numFmtId="0" fontId="14" fillId="0" borderId="4" xfId="0" applyFont="1" applyBorder="1" applyAlignment="1">
      <alignment horizontal="left" vertical="top" wrapText="1" readingOrder="1"/>
    </xf>
    <xf numFmtId="0" fontId="22" fillId="0" borderId="9" xfId="0" applyFont="1" applyBorder="1" applyAlignment="1">
      <alignment horizontal="right" vertical="top" wrapText="1" readingOrder="1"/>
    </xf>
    <xf numFmtId="0" fontId="22" fillId="0" borderId="4" xfId="0" applyFont="1" applyBorder="1" applyAlignment="1">
      <alignment horizontal="right" vertical="top" wrapText="1" readingOrder="1"/>
    </xf>
    <xf numFmtId="17" fontId="14" fillId="0" borderId="4" xfId="0" applyNumberFormat="1" applyFont="1" applyBorder="1" applyAlignment="1">
      <alignment horizontal="left" vertical="top" wrapText="1" readingOrder="1"/>
    </xf>
    <xf numFmtId="167" fontId="19" fillId="3" borderId="4" xfId="4" applyNumberFormat="1" applyFont="1" applyFill="1" applyBorder="1" applyAlignment="1">
      <alignment vertical="top"/>
    </xf>
    <xf numFmtId="43" fontId="23" fillId="0" borderId="9" xfId="1" applyFont="1" applyBorder="1" applyAlignment="1">
      <alignment vertical="top" wrapText="1" readingOrder="1"/>
    </xf>
    <xf numFmtId="43" fontId="23" fillId="0" borderId="4" xfId="1" applyFont="1" applyBorder="1" applyAlignment="1">
      <alignment vertical="top" wrapText="1" readingOrder="1"/>
    </xf>
    <xf numFmtId="4" fontId="6" fillId="0" borderId="4" xfId="0" applyNumberFormat="1" applyFont="1" applyBorder="1"/>
    <xf numFmtId="0" fontId="23" fillId="0" borderId="4" xfId="0" applyFont="1" applyBorder="1" applyAlignment="1">
      <alignment vertical="top" wrapText="1" readingOrder="1"/>
    </xf>
    <xf numFmtId="0" fontId="23" fillId="0" borderId="6" xfId="0" applyFont="1" applyBorder="1" applyAlignment="1">
      <alignment vertical="top" wrapText="1" readingOrder="1"/>
    </xf>
    <xf numFmtId="43" fontId="23" fillId="0" borderId="6" xfId="0" applyNumberFormat="1" applyFont="1" applyBorder="1" applyAlignment="1">
      <alignment vertical="top" wrapText="1" readingOrder="1"/>
    </xf>
    <xf numFmtId="43" fontId="24" fillId="0" borderId="4" xfId="0" applyNumberFormat="1" applyFont="1" applyBorder="1" applyAlignment="1">
      <alignment horizontal="right"/>
    </xf>
    <xf numFmtId="17" fontId="13" fillId="4" borderId="10" xfId="0" applyNumberFormat="1" applyFont="1" applyFill="1" applyBorder="1" applyAlignment="1">
      <alignment horizontal="center"/>
    </xf>
    <xf numFmtId="0" fontId="13" fillId="4" borderId="7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 readingOrder="1"/>
    </xf>
    <xf numFmtId="0" fontId="4" fillId="0" borderId="0" xfId="0" applyFont="1" applyAlignment="1">
      <alignment horizontal="center" vertical="center" wrapText="1" readingOrder="1"/>
    </xf>
    <xf numFmtId="0" fontId="15" fillId="0" borderId="1" xfId="0" applyFont="1" applyBorder="1" applyAlignment="1">
      <alignment vertical="top" wrapText="1" readingOrder="1"/>
    </xf>
    <xf numFmtId="0" fontId="15" fillId="0" borderId="0" xfId="0" applyFont="1" applyAlignment="1">
      <alignment vertical="top" wrapText="1" readingOrder="1"/>
    </xf>
    <xf numFmtId="0" fontId="13" fillId="2" borderId="14" xfId="0" applyFont="1" applyFill="1" applyBorder="1" applyAlignment="1">
      <alignment horizontal="left" vertical="center"/>
    </xf>
    <xf numFmtId="0" fontId="13" fillId="2" borderId="15" xfId="0" applyFont="1" applyFill="1" applyBorder="1" applyAlignment="1">
      <alignment horizontal="left" vertical="center"/>
    </xf>
    <xf numFmtId="43" fontId="13" fillId="2" borderId="12" xfId="1" applyFont="1" applyFill="1" applyBorder="1" applyAlignment="1">
      <alignment horizontal="center" vertical="center" wrapText="1"/>
    </xf>
    <xf numFmtId="43" fontId="13" fillId="2" borderId="13" xfId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/>
    </xf>
    <xf numFmtId="0" fontId="16" fillId="0" borderId="0" xfId="0" applyFont="1" applyAlignment="1">
      <alignment horizontal="center" vertical="center"/>
    </xf>
    <xf numFmtId="0" fontId="14" fillId="0" borderId="1" xfId="0" applyFont="1" applyBorder="1" applyAlignment="1">
      <alignment horizontal="left" vertical="top" wrapText="1" readingOrder="1"/>
    </xf>
    <xf numFmtId="0" fontId="14" fillId="0" borderId="0" xfId="0" applyFont="1" applyAlignment="1">
      <alignment horizontal="left" vertical="top" wrapText="1" readingOrder="1"/>
    </xf>
  </cellXfs>
  <cellStyles count="5">
    <cellStyle name="Millares" xfId="1" builtinId="3"/>
    <cellStyle name="Millares 2 2" xfId="4"/>
    <cellStyle name="Moneda 3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3</xdr:row>
      <xdr:rowOff>219076</xdr:rowOff>
    </xdr:from>
    <xdr:to>
      <xdr:col>0</xdr:col>
      <xdr:colOff>1114425</xdr:colOff>
      <xdr:row>5</xdr:row>
      <xdr:rowOff>277813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xmlns="" id="{F57AB9F8-24F0-77BB-4F3B-1BF4579C34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" y="676276"/>
          <a:ext cx="1114424" cy="46831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96"/>
  <sheetViews>
    <sheetView showGridLines="0" tabSelected="1" zoomScale="91" zoomScaleNormal="91" workbookViewId="0">
      <selection activeCell="L17" sqref="L17"/>
    </sheetView>
  </sheetViews>
  <sheetFormatPr baseColWidth="10" defaultColWidth="11.42578125" defaultRowHeight="15" x14ac:dyDescent="0.25"/>
  <cols>
    <col min="1" max="1" width="38.85546875" customWidth="1"/>
    <col min="2" max="2" width="19.7109375" customWidth="1"/>
    <col min="3" max="3" width="25.85546875" customWidth="1"/>
    <col min="4" max="4" width="15" customWidth="1"/>
    <col min="5" max="5" width="10.7109375" hidden="1" customWidth="1"/>
    <col min="6" max="6" width="10.42578125" hidden="1" customWidth="1"/>
    <col min="7" max="7" width="12.7109375" hidden="1" customWidth="1"/>
    <col min="8" max="8" width="14.42578125" hidden="1" customWidth="1"/>
    <col min="9" max="9" width="10.85546875" hidden="1" customWidth="1"/>
    <col min="10" max="10" width="15.42578125" customWidth="1"/>
    <col min="13" max="13" width="16.7109375" bestFit="1" customWidth="1"/>
  </cols>
  <sheetData>
    <row r="1" spans="1:10" ht="7.5" customHeight="1" x14ac:dyDescent="0.25"/>
    <row r="2" spans="1:10" hidden="1" x14ac:dyDescent="0.25"/>
    <row r="3" spans="1:10" ht="28.5" customHeight="1" x14ac:dyDescent="0.25">
      <c r="A3" s="59" t="s">
        <v>88</v>
      </c>
      <c r="B3" s="60"/>
      <c r="C3" s="60"/>
      <c r="D3" s="60"/>
      <c r="E3" s="60"/>
      <c r="F3" s="60"/>
      <c r="G3" s="60"/>
      <c r="H3" s="60"/>
      <c r="I3" s="60"/>
    </row>
    <row r="4" spans="1:10" ht="21" customHeight="1" x14ac:dyDescent="0.25">
      <c r="A4" s="61" t="s">
        <v>92</v>
      </c>
      <c r="B4" s="62"/>
      <c r="C4" s="62"/>
      <c r="D4" s="62"/>
      <c r="E4" s="62"/>
      <c r="F4" s="62"/>
      <c r="G4" s="62"/>
      <c r="H4" s="62"/>
      <c r="I4" s="62"/>
    </row>
    <row r="5" spans="1:10" ht="11.25" customHeight="1" x14ac:dyDescent="0.25">
      <c r="A5" s="67"/>
      <c r="B5" s="68"/>
      <c r="C5" s="68"/>
      <c r="D5" s="68"/>
      <c r="E5" s="68"/>
      <c r="F5" s="68"/>
      <c r="G5" s="68"/>
      <c r="H5" s="68"/>
      <c r="I5" s="68"/>
    </row>
    <row r="6" spans="1:10" ht="24.75" customHeight="1" x14ac:dyDescent="0.25">
      <c r="A6" s="69" t="s">
        <v>93</v>
      </c>
      <c r="B6" s="70"/>
      <c r="C6" s="70"/>
      <c r="D6" s="70"/>
      <c r="E6" s="70"/>
      <c r="F6" s="70"/>
      <c r="G6" s="70"/>
      <c r="H6" s="70"/>
      <c r="I6" s="70"/>
    </row>
    <row r="7" spans="1:10" ht="24.75" customHeight="1" x14ac:dyDescent="0.25">
      <c r="A7" s="45"/>
      <c r="B7" s="45"/>
      <c r="C7" s="45"/>
      <c r="D7" s="48"/>
      <c r="E7" s="48">
        <v>45474</v>
      </c>
      <c r="F7" s="48">
        <v>45505</v>
      </c>
      <c r="G7" s="48">
        <v>45536</v>
      </c>
      <c r="H7" s="48">
        <v>45566</v>
      </c>
      <c r="I7" s="48">
        <v>45597</v>
      </c>
    </row>
    <row r="8" spans="1:10" ht="15.75" customHeight="1" x14ac:dyDescent="0.25">
      <c r="A8" s="36" t="s">
        <v>87</v>
      </c>
      <c r="B8" s="46" t="s">
        <v>89</v>
      </c>
      <c r="C8" s="50"/>
      <c r="D8" s="51">
        <v>6782083.0899999999</v>
      </c>
      <c r="E8" s="52"/>
      <c r="F8" s="52"/>
      <c r="G8" s="52"/>
      <c r="H8" s="52"/>
      <c r="I8" s="52"/>
    </row>
    <row r="9" spans="1:10" ht="15.75" customHeight="1" x14ac:dyDescent="0.25">
      <c r="A9" s="35"/>
      <c r="B9" s="47" t="s">
        <v>90</v>
      </c>
      <c r="C9" s="53"/>
      <c r="D9" s="56">
        <v>7499963.9299999997</v>
      </c>
      <c r="E9" s="52"/>
      <c r="F9" s="52"/>
      <c r="G9" s="52"/>
      <c r="H9" s="52"/>
      <c r="I9" s="52"/>
      <c r="J9" s="34"/>
    </row>
    <row r="10" spans="1:10" ht="15.75" customHeight="1" thickBot="1" x14ac:dyDescent="0.3">
      <c r="A10" s="40"/>
      <c r="B10" s="37" t="s">
        <v>86</v>
      </c>
      <c r="C10" s="54"/>
      <c r="D10" s="55">
        <f t="shared" ref="D10" si="0">SUM(D8:D9)</f>
        <v>14282047.02</v>
      </c>
      <c r="E10" s="55"/>
      <c r="F10" s="52"/>
      <c r="G10" s="52"/>
      <c r="H10" s="52"/>
      <c r="I10" s="52"/>
      <c r="J10" s="34"/>
    </row>
    <row r="11" spans="1:10" ht="25.5" customHeight="1" thickBot="1" x14ac:dyDescent="0.3">
      <c r="A11" s="63" t="s">
        <v>63</v>
      </c>
      <c r="B11" s="65" t="s">
        <v>74</v>
      </c>
      <c r="C11" s="65" t="s">
        <v>73</v>
      </c>
      <c r="D11" s="58"/>
      <c r="E11" s="58"/>
      <c r="F11" s="58"/>
      <c r="G11" s="58"/>
      <c r="H11" s="58"/>
      <c r="I11" s="58"/>
    </row>
    <row r="12" spans="1:10" ht="15.75" thickBot="1" x14ac:dyDescent="0.3">
      <c r="A12" s="64"/>
      <c r="B12" s="66"/>
      <c r="C12" s="66"/>
      <c r="D12" s="57">
        <v>45444</v>
      </c>
      <c r="E12" s="39" t="s">
        <v>81</v>
      </c>
      <c r="F12" s="38" t="s">
        <v>82</v>
      </c>
      <c r="G12" s="38" t="s">
        <v>83</v>
      </c>
      <c r="H12" s="38" t="s">
        <v>84</v>
      </c>
      <c r="I12" s="38" t="s">
        <v>85</v>
      </c>
    </row>
    <row r="13" spans="1:10" x14ac:dyDescent="0.25">
      <c r="A13" s="26" t="s">
        <v>0</v>
      </c>
      <c r="B13" s="27"/>
      <c r="C13" s="27"/>
      <c r="D13" s="28"/>
      <c r="E13" s="28"/>
      <c r="F13" s="28"/>
      <c r="G13" s="28"/>
      <c r="H13" s="28"/>
      <c r="I13" s="28"/>
    </row>
    <row r="14" spans="1:10" x14ac:dyDescent="0.25">
      <c r="A14" s="8" t="s">
        <v>1</v>
      </c>
      <c r="B14" s="30">
        <f>SUM(B15:B19)</f>
        <v>7628383.29</v>
      </c>
      <c r="C14" s="9"/>
      <c r="D14" s="29">
        <f t="shared" ref="D14" si="1">SUM(D15:D19)</f>
        <v>1470748.2999999998</v>
      </c>
      <c r="E14" s="29">
        <f>E15+E19</f>
        <v>0</v>
      </c>
      <c r="F14" s="29">
        <f>F15+F19</f>
        <v>0</v>
      </c>
      <c r="G14" s="29">
        <f>G15+G19</f>
        <v>0</v>
      </c>
      <c r="H14" s="29">
        <f>H15+H16+H17+H18+H19</f>
        <v>0</v>
      </c>
      <c r="I14" s="29">
        <f>I15+I16+I17+I18+I19</f>
        <v>0</v>
      </c>
    </row>
    <row r="15" spans="1:10" x14ac:dyDescent="0.25">
      <c r="A15" s="10" t="s">
        <v>2</v>
      </c>
      <c r="B15" s="11">
        <v>6854294.4000000004</v>
      </c>
      <c r="C15" s="12"/>
      <c r="D15" s="41">
        <v>1259634.3999999999</v>
      </c>
      <c r="E15" s="14"/>
      <c r="F15" s="14"/>
      <c r="G15" s="14"/>
      <c r="H15" s="15"/>
      <c r="I15" s="13"/>
    </row>
    <row r="16" spans="1:10" x14ac:dyDescent="0.25">
      <c r="A16" s="10" t="s">
        <v>3</v>
      </c>
      <c r="B16" s="11">
        <v>111000</v>
      </c>
      <c r="C16" s="12"/>
      <c r="D16" s="41"/>
      <c r="E16" s="14"/>
      <c r="F16" s="14"/>
      <c r="G16" s="14"/>
      <c r="H16" s="15"/>
      <c r="I16" s="13"/>
    </row>
    <row r="17" spans="1:10" x14ac:dyDescent="0.25">
      <c r="A17" s="10" t="s">
        <v>4</v>
      </c>
      <c r="B17" s="11"/>
      <c r="C17" s="12"/>
      <c r="D17" s="16"/>
      <c r="E17" s="14"/>
      <c r="F17" s="14"/>
      <c r="G17" s="14"/>
      <c r="H17" s="15"/>
      <c r="I17" s="14"/>
      <c r="J17" s="1"/>
    </row>
    <row r="18" spans="1:10" x14ac:dyDescent="0.25">
      <c r="A18" s="10" t="s">
        <v>5</v>
      </c>
      <c r="B18" s="11"/>
      <c r="C18" s="11"/>
      <c r="D18" s="16"/>
      <c r="E18" s="14"/>
      <c r="F18" s="14"/>
      <c r="G18" s="14"/>
      <c r="H18" s="15"/>
      <c r="I18" s="14"/>
    </row>
    <row r="19" spans="1:10" ht="25.5" x14ac:dyDescent="0.25">
      <c r="A19" s="10" t="s">
        <v>6</v>
      </c>
      <c r="B19" s="11">
        <v>663088.89</v>
      </c>
      <c r="C19" s="12"/>
      <c r="D19" s="14">
        <v>211113.9</v>
      </c>
      <c r="E19" s="14"/>
      <c r="F19" s="14"/>
      <c r="G19" s="14"/>
      <c r="H19" s="15"/>
      <c r="I19" s="13"/>
    </row>
    <row r="20" spans="1:10" x14ac:dyDescent="0.25">
      <c r="A20" s="8" t="s">
        <v>7</v>
      </c>
      <c r="B20" s="30">
        <f>SUM(B21:B29)</f>
        <v>0</v>
      </c>
      <c r="C20" s="17"/>
      <c r="D20" s="29">
        <f t="shared" ref="D20" si="2">SUM(D21:D29)</f>
        <v>720361.35</v>
      </c>
      <c r="E20" s="29">
        <f>E21+E22+E23+E24+E29</f>
        <v>0</v>
      </c>
      <c r="F20" s="29">
        <f>F22+F23+F29</f>
        <v>0</v>
      </c>
      <c r="G20" s="29">
        <f>G23+G29</f>
        <v>0</v>
      </c>
      <c r="H20" s="29">
        <f>H21+H22+H23+H24+H25+H26+H27+H28+H29</f>
        <v>0</v>
      </c>
      <c r="I20" s="29">
        <f>I21+I22+I23+I24+I25+I26+I27+I28+I29</f>
        <v>0</v>
      </c>
    </row>
    <row r="21" spans="1:10" x14ac:dyDescent="0.25">
      <c r="A21" s="10" t="s">
        <v>8</v>
      </c>
      <c r="B21" s="11"/>
      <c r="C21" s="12"/>
      <c r="D21" s="14">
        <v>126499.15</v>
      </c>
      <c r="E21" s="14"/>
      <c r="F21" s="14"/>
      <c r="G21" s="14"/>
      <c r="H21" s="15"/>
      <c r="I21" s="13"/>
    </row>
    <row r="22" spans="1:10" ht="25.5" customHeight="1" x14ac:dyDescent="0.25">
      <c r="A22" s="10" t="s">
        <v>9</v>
      </c>
      <c r="B22" s="11"/>
      <c r="C22" s="12"/>
      <c r="D22" s="14">
        <v>236414.65</v>
      </c>
      <c r="E22" s="14"/>
      <c r="F22" s="14"/>
      <c r="G22" s="14"/>
      <c r="H22" s="15"/>
      <c r="I22" s="13"/>
    </row>
    <row r="23" spans="1:10" x14ac:dyDescent="0.25">
      <c r="A23" s="10" t="s">
        <v>10</v>
      </c>
      <c r="B23" s="11"/>
      <c r="C23" s="12"/>
      <c r="D23" s="14">
        <v>20550</v>
      </c>
      <c r="E23" s="14"/>
      <c r="F23" s="14"/>
      <c r="G23" s="14"/>
      <c r="H23" s="15"/>
      <c r="I23" s="13"/>
    </row>
    <row r="24" spans="1:10" x14ac:dyDescent="0.25">
      <c r="A24" s="10" t="s">
        <v>11</v>
      </c>
      <c r="B24" s="11"/>
      <c r="C24" s="12"/>
      <c r="D24" s="14"/>
      <c r="E24" s="14"/>
      <c r="F24" s="14"/>
      <c r="G24" s="14"/>
      <c r="H24" s="15"/>
      <c r="I24" s="13"/>
    </row>
    <row r="25" spans="1:10" x14ac:dyDescent="0.25">
      <c r="A25" s="10" t="s">
        <v>12</v>
      </c>
      <c r="B25" s="11"/>
      <c r="C25" s="12"/>
      <c r="D25" s="14"/>
      <c r="E25" s="14"/>
      <c r="F25" s="14"/>
      <c r="G25" s="14"/>
      <c r="H25" s="15"/>
      <c r="I25" s="13"/>
    </row>
    <row r="26" spans="1:10" x14ac:dyDescent="0.25">
      <c r="A26" s="10" t="s">
        <v>13</v>
      </c>
      <c r="B26" s="11"/>
      <c r="C26" s="12"/>
      <c r="D26" s="14"/>
      <c r="E26" s="14"/>
      <c r="F26" s="14"/>
      <c r="G26" s="14"/>
      <c r="H26" s="15"/>
      <c r="I26" s="13"/>
    </row>
    <row r="27" spans="1:10" ht="23.25" customHeight="1" x14ac:dyDescent="0.25">
      <c r="A27" s="10" t="s">
        <v>14</v>
      </c>
      <c r="B27" s="11"/>
      <c r="C27" s="12"/>
      <c r="D27" s="14"/>
      <c r="E27" s="14"/>
      <c r="F27" s="14"/>
      <c r="G27" s="14"/>
      <c r="H27" s="15"/>
      <c r="I27" s="13"/>
    </row>
    <row r="28" spans="1:10" ht="21.75" customHeight="1" x14ac:dyDescent="0.25">
      <c r="A28" s="10" t="s">
        <v>15</v>
      </c>
      <c r="B28" s="11"/>
      <c r="C28" s="12"/>
      <c r="D28" s="14"/>
      <c r="E28" s="14"/>
      <c r="F28" s="14"/>
      <c r="G28" s="14"/>
      <c r="H28" s="15"/>
      <c r="I28" s="13"/>
    </row>
    <row r="29" spans="1:10" ht="25.5" x14ac:dyDescent="0.25">
      <c r="A29" s="10" t="s">
        <v>16</v>
      </c>
      <c r="B29" s="11"/>
      <c r="C29" s="12"/>
      <c r="D29" s="14">
        <v>336897.55</v>
      </c>
      <c r="E29" s="14"/>
      <c r="F29" s="14"/>
      <c r="G29" s="14"/>
      <c r="H29" s="15"/>
      <c r="I29" s="13"/>
    </row>
    <row r="30" spans="1:10" x14ac:dyDescent="0.25">
      <c r="A30" s="8" t="s">
        <v>17</v>
      </c>
      <c r="B30" s="30">
        <f>SUM(B31:B39)</f>
        <v>266755412.19</v>
      </c>
      <c r="C30" s="44"/>
      <c r="D30" s="29">
        <f t="shared" ref="D30" si="3">SUM(D31:D39)</f>
        <v>9393309.1899999995</v>
      </c>
      <c r="E30" s="29">
        <f>E31+E32+E34+E35+E37+E39</f>
        <v>0</v>
      </c>
      <c r="F30" s="29">
        <f>F31+F34+F35+F37+F39</f>
        <v>0</v>
      </c>
      <c r="G30" s="29">
        <f>G31+G34+G35+G37+G39</f>
        <v>0</v>
      </c>
      <c r="H30" s="29">
        <f>H31+H32+H33+H34+H35+H36+H37+H38+H39</f>
        <v>0</v>
      </c>
      <c r="I30" s="29">
        <f>I31+I32+I33+I34+I35+I36+I37+I38+I39</f>
        <v>0</v>
      </c>
    </row>
    <row r="31" spans="1:10" ht="25.5" x14ac:dyDescent="0.25">
      <c r="A31" s="10" t="s">
        <v>18</v>
      </c>
      <c r="B31" s="11">
        <v>34186481.82</v>
      </c>
      <c r="C31" s="12"/>
      <c r="D31" s="14">
        <v>1512549.4</v>
      </c>
      <c r="E31" s="14"/>
      <c r="F31" s="14"/>
      <c r="G31" s="14"/>
      <c r="H31" s="15"/>
      <c r="I31" s="13"/>
    </row>
    <row r="32" spans="1:10" x14ac:dyDescent="0.25">
      <c r="A32" s="10" t="s">
        <v>19</v>
      </c>
      <c r="B32" s="11"/>
      <c r="C32" s="12"/>
      <c r="D32" s="14"/>
      <c r="E32" s="14"/>
      <c r="F32" s="14"/>
      <c r="G32" s="14"/>
      <c r="H32" s="15"/>
      <c r="I32" s="13"/>
    </row>
    <row r="33" spans="1:9" ht="25.5" x14ac:dyDescent="0.25">
      <c r="A33" s="10" t="s">
        <v>20</v>
      </c>
      <c r="B33" s="11">
        <v>3600000</v>
      </c>
      <c r="C33" s="12"/>
      <c r="D33" s="14"/>
      <c r="E33" s="14"/>
      <c r="F33" s="14"/>
      <c r="G33" s="14"/>
      <c r="H33" s="15"/>
      <c r="I33" s="13"/>
    </row>
    <row r="34" spans="1:9" x14ac:dyDescent="0.25">
      <c r="A34" s="10" t="s">
        <v>21</v>
      </c>
      <c r="B34" s="11">
        <v>73584915.989999995</v>
      </c>
      <c r="C34" s="12"/>
      <c r="D34" s="14">
        <v>3579581.44</v>
      </c>
      <c r="E34" s="14"/>
      <c r="F34" s="14"/>
      <c r="G34" s="14"/>
      <c r="H34" s="15"/>
      <c r="I34" s="13"/>
    </row>
    <row r="35" spans="1:9" ht="25.5" x14ac:dyDescent="0.25">
      <c r="A35" s="10" t="s">
        <v>22</v>
      </c>
      <c r="B35" s="11">
        <v>8486771.7599999998</v>
      </c>
      <c r="C35" s="12"/>
      <c r="D35" s="14">
        <v>291491.84000000003</v>
      </c>
      <c r="E35" s="14"/>
      <c r="F35" s="14"/>
      <c r="G35" s="14"/>
      <c r="H35" s="15"/>
      <c r="I35" s="13"/>
    </row>
    <row r="36" spans="1:9" ht="25.5" x14ac:dyDescent="0.25">
      <c r="A36" s="10" t="s">
        <v>23</v>
      </c>
      <c r="B36" s="11">
        <v>1140000</v>
      </c>
      <c r="C36" s="12"/>
      <c r="D36" s="14"/>
      <c r="E36" s="14"/>
      <c r="F36" s="14"/>
      <c r="G36" s="14"/>
      <c r="H36" s="15"/>
      <c r="I36" s="13"/>
    </row>
    <row r="37" spans="1:9" ht="25.5" x14ac:dyDescent="0.25">
      <c r="A37" s="10" t="s">
        <v>24</v>
      </c>
      <c r="B37" s="11">
        <v>35500600</v>
      </c>
      <c r="C37" s="12"/>
      <c r="D37" s="14">
        <v>601223.30000000005</v>
      </c>
      <c r="E37" s="14"/>
      <c r="F37" s="14"/>
      <c r="G37" s="14"/>
      <c r="H37" s="15"/>
      <c r="I37" s="13"/>
    </row>
    <row r="38" spans="1:9" ht="25.5" x14ac:dyDescent="0.25">
      <c r="A38" s="10" t="s">
        <v>25</v>
      </c>
      <c r="B38" s="16"/>
      <c r="C38" s="11"/>
      <c r="D38" s="19"/>
      <c r="E38" s="14"/>
      <c r="F38" s="14"/>
      <c r="G38" s="19"/>
      <c r="H38" s="15"/>
      <c r="I38" s="13"/>
    </row>
    <row r="39" spans="1:9" x14ac:dyDescent="0.25">
      <c r="A39" s="10" t="s">
        <v>26</v>
      </c>
      <c r="B39" s="11">
        <v>110256642.62</v>
      </c>
      <c r="C39" s="12"/>
      <c r="D39" s="14">
        <v>3408463.21</v>
      </c>
      <c r="E39" s="14"/>
      <c r="F39" s="14"/>
      <c r="G39" s="14"/>
      <c r="H39" s="15"/>
      <c r="I39" s="13"/>
    </row>
    <row r="40" spans="1:9" x14ac:dyDescent="0.25">
      <c r="A40" s="8" t="s">
        <v>27</v>
      </c>
      <c r="B40" s="49"/>
      <c r="C40" s="20"/>
      <c r="D40" s="14"/>
      <c r="E40" s="14"/>
      <c r="F40" s="14"/>
      <c r="G40" s="14"/>
      <c r="H40" s="14">
        <f>H41+H42+H43+H44+H45+H46+H47</f>
        <v>0</v>
      </c>
      <c r="I40" s="13"/>
    </row>
    <row r="41" spans="1:9" ht="25.5" x14ac:dyDescent="0.25">
      <c r="A41" s="10" t="s">
        <v>28</v>
      </c>
      <c r="B41" s="11"/>
      <c r="C41" s="12"/>
      <c r="D41" s="14"/>
      <c r="E41" s="14"/>
      <c r="F41" s="14"/>
      <c r="G41" s="14"/>
      <c r="H41" s="14"/>
      <c r="I41" s="13"/>
    </row>
    <row r="42" spans="1:9" ht="25.5" x14ac:dyDescent="0.25">
      <c r="A42" s="10" t="s">
        <v>29</v>
      </c>
      <c r="B42" s="16">
        <v>0</v>
      </c>
      <c r="C42" s="11"/>
      <c r="D42" s="14"/>
      <c r="E42" s="14"/>
      <c r="F42" s="14"/>
      <c r="G42" s="14"/>
      <c r="H42" s="14"/>
      <c r="I42" s="11"/>
    </row>
    <row r="43" spans="1:9" ht="25.5" x14ac:dyDescent="0.25">
      <c r="A43" s="10" t="s">
        <v>30</v>
      </c>
      <c r="B43" s="16">
        <v>0</v>
      </c>
      <c r="C43" s="11"/>
      <c r="D43" s="14"/>
      <c r="E43" s="14"/>
      <c r="F43" s="14"/>
      <c r="G43" s="14"/>
      <c r="H43" s="14"/>
      <c r="I43" s="11"/>
    </row>
    <row r="44" spans="1:9" ht="25.5" x14ac:dyDescent="0.25">
      <c r="A44" s="10" t="s">
        <v>31</v>
      </c>
      <c r="B44" s="16">
        <v>0</v>
      </c>
      <c r="C44" s="11"/>
      <c r="D44" s="14"/>
      <c r="E44" s="14"/>
      <c r="F44" s="14"/>
      <c r="G44" s="14"/>
      <c r="H44" s="14"/>
      <c r="I44" s="11"/>
    </row>
    <row r="45" spans="1:9" ht="25.5" x14ac:dyDescent="0.25">
      <c r="A45" s="10" t="s">
        <v>32</v>
      </c>
      <c r="B45" s="16">
        <v>0</v>
      </c>
      <c r="C45" s="11">
        <v>0</v>
      </c>
      <c r="D45" s="14"/>
      <c r="E45" s="14"/>
      <c r="F45" s="14"/>
      <c r="G45" s="14"/>
      <c r="H45" s="14"/>
      <c r="I45" s="11"/>
    </row>
    <row r="46" spans="1:9" ht="25.5" x14ac:dyDescent="0.25">
      <c r="A46" s="10" t="s">
        <v>33</v>
      </c>
      <c r="B46" s="16">
        <v>0</v>
      </c>
      <c r="C46" s="11">
        <v>0</v>
      </c>
      <c r="D46" s="14"/>
      <c r="E46" s="14"/>
      <c r="F46" s="14"/>
      <c r="G46" s="14"/>
      <c r="H46" s="14"/>
      <c r="I46" s="11"/>
    </row>
    <row r="47" spans="1:9" ht="25.5" x14ac:dyDescent="0.25">
      <c r="A47" s="10" t="s">
        <v>34</v>
      </c>
      <c r="B47" s="16">
        <v>0</v>
      </c>
      <c r="C47" s="11">
        <v>0</v>
      </c>
      <c r="D47" s="14"/>
      <c r="E47" s="14"/>
      <c r="F47" s="14"/>
      <c r="G47" s="14"/>
      <c r="H47" s="14"/>
      <c r="I47" s="11"/>
    </row>
    <row r="48" spans="1:9" x14ac:dyDescent="0.25">
      <c r="A48" s="8" t="s">
        <v>35</v>
      </c>
      <c r="B48" s="18">
        <v>0</v>
      </c>
      <c r="C48" s="11">
        <v>0</v>
      </c>
      <c r="D48" s="14"/>
      <c r="E48" s="14"/>
      <c r="F48" s="14"/>
      <c r="G48" s="14"/>
      <c r="H48" s="14">
        <f>H49+H50+H51+H52+H53+H54+H55</f>
        <v>0</v>
      </c>
      <c r="I48" s="11"/>
    </row>
    <row r="49" spans="1:9" ht="25.5" x14ac:dyDescent="0.25">
      <c r="A49" s="10" t="s">
        <v>36</v>
      </c>
      <c r="B49" s="16">
        <v>0</v>
      </c>
      <c r="C49" s="11">
        <v>0</v>
      </c>
      <c r="D49" s="14"/>
      <c r="E49" s="14"/>
      <c r="F49" s="14"/>
      <c r="G49" s="14"/>
      <c r="H49" s="15"/>
      <c r="I49" s="11"/>
    </row>
    <row r="50" spans="1:9" ht="25.5" x14ac:dyDescent="0.25">
      <c r="A50" s="10" t="s">
        <v>37</v>
      </c>
      <c r="B50" s="16">
        <v>0</v>
      </c>
      <c r="C50" s="11">
        <v>0</v>
      </c>
      <c r="D50" s="14"/>
      <c r="E50" s="14"/>
      <c r="F50" s="14"/>
      <c r="G50" s="14"/>
      <c r="H50" s="15"/>
      <c r="I50" s="11"/>
    </row>
    <row r="51" spans="1:9" ht="25.5" x14ac:dyDescent="0.25">
      <c r="A51" s="10" t="s">
        <v>38</v>
      </c>
      <c r="B51" s="16">
        <v>0</v>
      </c>
      <c r="C51" s="11">
        <v>0</v>
      </c>
      <c r="D51" s="14"/>
      <c r="E51" s="14"/>
      <c r="F51" s="14"/>
      <c r="G51" s="14"/>
      <c r="H51" s="15"/>
      <c r="I51" s="11"/>
    </row>
    <row r="52" spans="1:9" ht="25.5" x14ac:dyDescent="0.25">
      <c r="A52" s="10" t="s">
        <v>39</v>
      </c>
      <c r="B52" s="16">
        <v>0</v>
      </c>
      <c r="C52" s="11">
        <v>0</v>
      </c>
      <c r="D52" s="14"/>
      <c r="E52" s="14"/>
      <c r="F52" s="14"/>
      <c r="G52" s="14"/>
      <c r="H52" s="15"/>
      <c r="I52" s="11"/>
    </row>
    <row r="53" spans="1:9" ht="25.5" x14ac:dyDescent="0.25">
      <c r="A53" s="10" t="s">
        <v>75</v>
      </c>
      <c r="B53" s="16">
        <v>0</v>
      </c>
      <c r="C53" s="11">
        <v>0</v>
      </c>
      <c r="D53" s="14"/>
      <c r="E53" s="14"/>
      <c r="F53" s="14"/>
      <c r="G53" s="14"/>
      <c r="H53" s="15"/>
      <c r="I53" s="11"/>
    </row>
    <row r="54" spans="1:9" ht="25.5" x14ac:dyDescent="0.25">
      <c r="A54" s="10" t="s">
        <v>40</v>
      </c>
      <c r="B54" s="16">
        <v>0</v>
      </c>
      <c r="C54" s="11">
        <v>0</v>
      </c>
      <c r="D54" s="14"/>
      <c r="E54" s="14"/>
      <c r="F54" s="14"/>
      <c r="G54" s="14"/>
      <c r="H54" s="15"/>
      <c r="I54" s="11"/>
    </row>
    <row r="55" spans="1:9" ht="25.5" x14ac:dyDescent="0.25">
      <c r="A55" s="10" t="s">
        <v>41</v>
      </c>
      <c r="B55" s="16">
        <v>0</v>
      </c>
      <c r="C55" s="11">
        <v>0</v>
      </c>
      <c r="D55" s="14"/>
      <c r="E55" s="14"/>
      <c r="F55" s="14"/>
      <c r="G55" s="14"/>
      <c r="H55" s="15"/>
      <c r="I55" s="11"/>
    </row>
    <row r="56" spans="1:9" ht="25.5" x14ac:dyDescent="0.25">
      <c r="A56" s="8" t="s">
        <v>42</v>
      </c>
      <c r="B56" s="30">
        <f>SUM(B57:B65)</f>
        <v>77348.55</v>
      </c>
      <c r="C56" s="17">
        <f>+C57+C58+C59+C60+C61+C62+C63+C64+C65</f>
        <v>0</v>
      </c>
      <c r="D56" s="29">
        <f t="shared" ref="D56" si="4">SUM(D57:D65)</f>
        <v>173254</v>
      </c>
      <c r="E56" s="29">
        <f>E57+E59+E60+E61+E65</f>
        <v>0</v>
      </c>
      <c r="F56" s="29">
        <f>F57+F59+F60</f>
        <v>0</v>
      </c>
      <c r="G56" s="29">
        <f>G59</f>
        <v>0</v>
      </c>
      <c r="H56" s="29">
        <f>H57+H58+H59+H60+H61+H62+H63+H64+H65</f>
        <v>0</v>
      </c>
      <c r="I56" s="29">
        <f>I57+I58+I59+I60+I61+I62+I63+I64+I65</f>
        <v>0</v>
      </c>
    </row>
    <row r="57" spans="1:9" x14ac:dyDescent="0.25">
      <c r="A57" s="10" t="s">
        <v>43</v>
      </c>
      <c r="B57" s="11">
        <v>77348.55</v>
      </c>
      <c r="C57" s="12"/>
      <c r="D57" s="14">
        <v>38420</v>
      </c>
      <c r="E57" s="14"/>
      <c r="F57" s="14"/>
      <c r="G57" s="14"/>
      <c r="H57" s="15"/>
      <c r="I57" s="13"/>
    </row>
    <row r="58" spans="1:9" ht="25.5" x14ac:dyDescent="0.25">
      <c r="A58" s="10" t="s">
        <v>76</v>
      </c>
      <c r="B58" s="11"/>
      <c r="C58" s="12"/>
      <c r="D58" s="14"/>
      <c r="E58" s="14"/>
      <c r="F58" s="14"/>
      <c r="G58" s="14"/>
      <c r="H58" s="15"/>
      <c r="I58" s="11"/>
    </row>
    <row r="59" spans="1:9" ht="25.5" x14ac:dyDescent="0.25">
      <c r="A59" s="10" t="s">
        <v>44</v>
      </c>
      <c r="B59" s="11"/>
      <c r="C59" s="12"/>
      <c r="D59" s="14"/>
      <c r="E59" s="14"/>
      <c r="F59" s="14"/>
      <c r="G59" s="14"/>
      <c r="H59" s="15"/>
      <c r="I59" s="13"/>
    </row>
    <row r="60" spans="1:9" ht="25.5" x14ac:dyDescent="0.25">
      <c r="A60" s="10" t="s">
        <v>45</v>
      </c>
      <c r="B60" s="11"/>
      <c r="C60" s="12"/>
      <c r="D60" s="14">
        <v>134834</v>
      </c>
      <c r="E60" s="14"/>
      <c r="F60" s="14"/>
      <c r="G60" s="14"/>
      <c r="H60" s="15"/>
      <c r="I60" s="11"/>
    </row>
    <row r="61" spans="1:9" ht="25.5" x14ac:dyDescent="0.25">
      <c r="A61" s="10" t="s">
        <v>46</v>
      </c>
      <c r="B61" s="11"/>
      <c r="C61" s="12"/>
      <c r="D61" s="14"/>
      <c r="E61" s="14"/>
      <c r="F61" s="14"/>
      <c r="G61" s="14"/>
      <c r="H61" s="15"/>
      <c r="I61" s="11"/>
    </row>
    <row r="62" spans="1:9" x14ac:dyDescent="0.25">
      <c r="A62" s="10" t="s">
        <v>47</v>
      </c>
      <c r="B62" s="11"/>
      <c r="C62" s="12"/>
      <c r="D62" s="19"/>
      <c r="E62" s="14"/>
      <c r="F62" s="14"/>
      <c r="G62" s="14"/>
      <c r="H62" s="15"/>
      <c r="I62" s="11"/>
    </row>
    <row r="63" spans="1:9" x14ac:dyDescent="0.25">
      <c r="A63" s="10" t="s">
        <v>77</v>
      </c>
      <c r="B63" s="11"/>
      <c r="C63" s="12"/>
      <c r="D63" s="19"/>
      <c r="E63" s="14"/>
      <c r="F63" s="14"/>
      <c r="G63" s="14"/>
      <c r="H63" s="15"/>
      <c r="I63" s="11"/>
    </row>
    <row r="64" spans="1:9" x14ac:dyDescent="0.25">
      <c r="A64" s="10" t="s">
        <v>48</v>
      </c>
      <c r="B64" s="11"/>
      <c r="C64" s="12"/>
      <c r="D64" s="19"/>
      <c r="E64" s="14"/>
      <c r="F64" s="14"/>
      <c r="G64" s="14"/>
      <c r="H64" s="15"/>
      <c r="I64" s="13"/>
    </row>
    <row r="65" spans="1:10" ht="25.5" x14ac:dyDescent="0.25">
      <c r="A65" s="10" t="s">
        <v>49</v>
      </c>
      <c r="B65" s="11"/>
      <c r="C65" s="12"/>
      <c r="D65" s="19"/>
      <c r="E65" s="14"/>
      <c r="F65" s="14"/>
      <c r="G65" s="14"/>
      <c r="H65" s="15"/>
      <c r="I65" s="11"/>
    </row>
    <row r="66" spans="1:10" x14ac:dyDescent="0.25">
      <c r="A66" s="8" t="s">
        <v>50</v>
      </c>
      <c r="B66" s="29">
        <f t="shared" ref="B66" si="5">+B67+B68+B69+B70</f>
        <v>0</v>
      </c>
      <c r="C66" s="17"/>
      <c r="D66" s="29">
        <f>D67</f>
        <v>303007</v>
      </c>
      <c r="E66" s="29">
        <f>E67</f>
        <v>0</v>
      </c>
      <c r="F66" s="29">
        <f>F67</f>
        <v>0</v>
      </c>
      <c r="G66" s="29">
        <f>G67</f>
        <v>0</v>
      </c>
      <c r="H66" s="29">
        <f>H67+H68+H69+H70</f>
        <v>0</v>
      </c>
      <c r="I66" s="29">
        <f>I67+I68+I69+I70</f>
        <v>0</v>
      </c>
    </row>
    <row r="67" spans="1:10" x14ac:dyDescent="0.25">
      <c r="A67" s="10" t="s">
        <v>51</v>
      </c>
      <c r="B67" s="11"/>
      <c r="C67" s="12"/>
      <c r="D67" s="14">
        <v>303007</v>
      </c>
      <c r="E67" s="14"/>
      <c r="F67" s="14"/>
      <c r="G67" s="14"/>
      <c r="H67" s="15"/>
      <c r="I67" s="13"/>
    </row>
    <row r="68" spans="1:10" x14ac:dyDescent="0.25">
      <c r="A68" s="10" t="s">
        <v>52</v>
      </c>
      <c r="B68" s="11">
        <v>0</v>
      </c>
      <c r="C68" s="11"/>
      <c r="D68" s="16"/>
      <c r="E68" s="14"/>
      <c r="F68" s="14"/>
      <c r="G68" s="14"/>
      <c r="H68" s="15"/>
      <c r="I68" s="14"/>
    </row>
    <row r="69" spans="1:10" ht="25.5" x14ac:dyDescent="0.25">
      <c r="A69" s="10" t="s">
        <v>53</v>
      </c>
      <c r="B69" s="11">
        <v>0</v>
      </c>
      <c r="C69" s="11"/>
      <c r="D69" s="16"/>
      <c r="E69" s="14"/>
      <c r="F69" s="14"/>
      <c r="G69" s="14"/>
      <c r="H69" s="15"/>
      <c r="I69" s="14"/>
    </row>
    <row r="70" spans="1:10" ht="27" customHeight="1" x14ac:dyDescent="0.25">
      <c r="A70" s="21" t="s">
        <v>54</v>
      </c>
      <c r="B70" s="11">
        <v>0</v>
      </c>
      <c r="C70" s="11">
        <v>0</v>
      </c>
      <c r="D70" s="16"/>
      <c r="E70" s="14"/>
      <c r="F70" s="14"/>
      <c r="G70" s="14"/>
      <c r="H70" s="15"/>
      <c r="I70" s="14"/>
    </row>
    <row r="71" spans="1:10" ht="25.5" x14ac:dyDescent="0.25">
      <c r="A71" s="8" t="s">
        <v>55</v>
      </c>
      <c r="B71" s="18">
        <v>0</v>
      </c>
      <c r="C71" s="11">
        <v>0</v>
      </c>
      <c r="D71" s="16"/>
      <c r="E71" s="14"/>
      <c r="F71" s="14"/>
      <c r="G71" s="14"/>
      <c r="H71" s="14"/>
      <c r="I71" s="14"/>
    </row>
    <row r="72" spans="1:10" x14ac:dyDescent="0.25">
      <c r="A72" s="10" t="s">
        <v>56</v>
      </c>
      <c r="B72" s="16">
        <v>0</v>
      </c>
      <c r="C72" s="11">
        <v>0</v>
      </c>
      <c r="D72" s="16"/>
      <c r="E72" s="14"/>
      <c r="F72" s="14"/>
      <c r="G72" s="14"/>
      <c r="H72" s="15"/>
      <c r="I72" s="14"/>
    </row>
    <row r="73" spans="1:10" ht="25.5" x14ac:dyDescent="0.25">
      <c r="A73" s="10" t="s">
        <v>57</v>
      </c>
      <c r="B73" s="16">
        <v>0</v>
      </c>
      <c r="C73" s="11">
        <v>0</v>
      </c>
      <c r="D73" s="16"/>
      <c r="E73" s="14"/>
      <c r="F73" s="14"/>
      <c r="G73" s="14"/>
      <c r="H73" s="15"/>
      <c r="I73" s="14"/>
    </row>
    <row r="74" spans="1:10" x14ac:dyDescent="0.25">
      <c r="A74" s="8" t="s">
        <v>58</v>
      </c>
      <c r="B74" s="29">
        <v>0</v>
      </c>
      <c r="C74" s="11">
        <v>0</v>
      </c>
      <c r="D74" s="29">
        <f t="shared" ref="D74" si="6">D77</f>
        <v>178654.24</v>
      </c>
      <c r="E74" s="29">
        <f>E77</f>
        <v>0</v>
      </c>
      <c r="F74" s="29">
        <f>F77</f>
        <v>0</v>
      </c>
      <c r="G74" s="29">
        <f>G77</f>
        <v>0</v>
      </c>
      <c r="H74" s="29">
        <f>H75+H76+H77</f>
        <v>0</v>
      </c>
      <c r="I74" s="29">
        <f>I75+I76+I77</f>
        <v>0</v>
      </c>
    </row>
    <row r="75" spans="1:10" ht="25.5" x14ac:dyDescent="0.25">
      <c r="A75" s="10" t="s">
        <v>59</v>
      </c>
      <c r="B75" s="16">
        <v>0</v>
      </c>
      <c r="C75" s="11">
        <v>0</v>
      </c>
      <c r="D75" s="16"/>
      <c r="E75" s="14"/>
      <c r="F75" s="14"/>
      <c r="G75" s="14"/>
      <c r="H75" s="15"/>
      <c r="I75" s="14"/>
    </row>
    <row r="76" spans="1:10" ht="25.5" x14ac:dyDescent="0.25">
      <c r="A76" s="10" t="s">
        <v>60</v>
      </c>
      <c r="B76" s="16">
        <v>0</v>
      </c>
      <c r="C76" s="11">
        <v>0</v>
      </c>
      <c r="D76" s="16"/>
      <c r="E76" s="16"/>
      <c r="F76" s="16"/>
      <c r="G76" s="16"/>
      <c r="H76" s="15"/>
      <c r="I76" s="14"/>
    </row>
    <row r="77" spans="1:10" ht="25.5" x14ac:dyDescent="0.25">
      <c r="A77" s="10" t="s">
        <v>61</v>
      </c>
      <c r="B77" s="16">
        <v>0</v>
      </c>
      <c r="C77" s="11">
        <v>0</v>
      </c>
      <c r="D77" s="16">
        <v>178654.24</v>
      </c>
      <c r="E77" s="16"/>
      <c r="F77" s="16"/>
      <c r="G77" s="16"/>
      <c r="H77" s="15"/>
      <c r="I77" s="14"/>
    </row>
    <row r="78" spans="1:10" x14ac:dyDescent="0.25">
      <c r="A78" s="8" t="s">
        <v>64</v>
      </c>
      <c r="B78" s="18">
        <v>0</v>
      </c>
      <c r="C78" s="11">
        <v>0</v>
      </c>
      <c r="D78" s="16"/>
      <c r="E78" s="16"/>
      <c r="F78" s="16"/>
      <c r="G78" s="16"/>
      <c r="H78" s="16"/>
      <c r="I78" s="16"/>
      <c r="J78" s="2"/>
    </row>
    <row r="79" spans="1:10" x14ac:dyDescent="0.25">
      <c r="A79" s="10" t="s">
        <v>65</v>
      </c>
      <c r="B79" s="16">
        <v>0</v>
      </c>
      <c r="C79" s="11">
        <v>0</v>
      </c>
      <c r="D79" s="16"/>
      <c r="E79" s="16"/>
      <c r="F79" s="16"/>
      <c r="G79" s="16"/>
      <c r="H79" s="16"/>
      <c r="I79" s="16"/>
      <c r="J79" s="2"/>
    </row>
    <row r="80" spans="1:10" ht="25.5" x14ac:dyDescent="0.25">
      <c r="A80" s="10" t="s">
        <v>66</v>
      </c>
      <c r="B80" s="16">
        <v>0</v>
      </c>
      <c r="C80" s="11">
        <v>0</v>
      </c>
      <c r="D80" s="16"/>
      <c r="E80" s="16"/>
      <c r="F80" s="16"/>
      <c r="G80" s="16"/>
      <c r="H80" s="16"/>
      <c r="I80" s="16"/>
      <c r="J80" s="2"/>
    </row>
    <row r="81" spans="1:13" ht="25.5" x14ac:dyDescent="0.25">
      <c r="A81" s="10" t="s">
        <v>67</v>
      </c>
      <c r="B81" s="16">
        <v>0</v>
      </c>
      <c r="C81" s="11">
        <v>0</v>
      </c>
      <c r="D81" s="16"/>
      <c r="E81" s="16"/>
      <c r="F81" s="16"/>
      <c r="G81" s="16"/>
      <c r="H81" s="16"/>
      <c r="I81" s="16"/>
      <c r="J81" s="2"/>
    </row>
    <row r="82" spans="1:13" x14ac:dyDescent="0.25">
      <c r="A82" s="8" t="s">
        <v>68</v>
      </c>
      <c r="B82" s="18">
        <v>0</v>
      </c>
      <c r="C82" s="20">
        <v>0</v>
      </c>
      <c r="D82" s="16"/>
      <c r="E82" s="16"/>
      <c r="F82" s="16"/>
      <c r="G82" s="16"/>
      <c r="H82" s="16"/>
      <c r="I82" s="16"/>
    </row>
    <row r="83" spans="1:13" ht="25.5" x14ac:dyDescent="0.25">
      <c r="A83" s="10" t="s">
        <v>69</v>
      </c>
      <c r="B83" s="16">
        <v>0</v>
      </c>
      <c r="C83" s="11">
        <v>0</v>
      </c>
      <c r="D83" s="16"/>
      <c r="E83" s="16"/>
      <c r="F83" s="16"/>
      <c r="G83" s="16"/>
      <c r="H83" s="16"/>
      <c r="I83" s="16"/>
    </row>
    <row r="84" spans="1:13" ht="25.5" x14ac:dyDescent="0.25">
      <c r="A84" s="10" t="s">
        <v>70</v>
      </c>
      <c r="B84" s="16">
        <v>0</v>
      </c>
      <c r="C84" s="11"/>
      <c r="D84" s="16"/>
      <c r="E84" s="16"/>
      <c r="F84" s="16"/>
      <c r="G84" s="16"/>
      <c r="H84" s="16"/>
      <c r="I84" s="16"/>
    </row>
    <row r="85" spans="1:13" x14ac:dyDescent="0.25">
      <c r="A85" s="8" t="s">
        <v>71</v>
      </c>
      <c r="B85" s="18">
        <v>0</v>
      </c>
      <c r="C85" s="11">
        <v>0</v>
      </c>
      <c r="D85" s="16"/>
      <c r="E85" s="16"/>
      <c r="F85" s="16"/>
      <c r="G85" s="16"/>
      <c r="H85" s="16">
        <f>H86</f>
        <v>0</v>
      </c>
      <c r="I85" s="16"/>
    </row>
    <row r="86" spans="1:13" ht="25.5" x14ac:dyDescent="0.25">
      <c r="A86" s="22" t="s">
        <v>72</v>
      </c>
      <c r="B86" s="23"/>
      <c r="C86" s="24">
        <v>0</v>
      </c>
      <c r="D86" s="23"/>
      <c r="E86" s="23"/>
      <c r="F86" s="23"/>
      <c r="G86" s="23"/>
      <c r="H86" s="25"/>
      <c r="I86" s="23"/>
      <c r="M86" s="7"/>
    </row>
    <row r="87" spans="1:13" x14ac:dyDescent="0.25">
      <c r="A87" s="42" t="s">
        <v>62</v>
      </c>
      <c r="B87" s="43">
        <f>+B14+B20+B30+B40+B56+B66</f>
        <v>274461144.03000003</v>
      </c>
      <c r="C87" s="43">
        <f>+C14+C20+C30+C40+C56+C66</f>
        <v>0</v>
      </c>
      <c r="D87" s="43">
        <f>D14+D20+D30+D56+D66+D74</f>
        <v>12239334.08</v>
      </c>
      <c r="E87" s="43">
        <f>E14+E20+E30+E56+E66+E74+E77</f>
        <v>0</v>
      </c>
      <c r="F87" s="43">
        <f>+F14+F20+F30+F40+F56+F66+F74</f>
        <v>0</v>
      </c>
      <c r="G87" s="43">
        <f>+G14+G20+G30+G40+G56+G66+G74</f>
        <v>0</v>
      </c>
      <c r="H87" s="43">
        <f t="shared" ref="H87" si="7">+H14+H20+H30+H40+H56+H66</f>
        <v>0</v>
      </c>
      <c r="I87" s="43">
        <f>I14+I20+I30+I56+I66+I74</f>
        <v>0</v>
      </c>
      <c r="M87" s="3"/>
    </row>
    <row r="88" spans="1:13" ht="15.75" thickBot="1" x14ac:dyDescent="0.3"/>
    <row r="89" spans="1:13" ht="35.25" customHeight="1" thickBot="1" x14ac:dyDescent="0.3">
      <c r="A89" s="4" t="s">
        <v>78</v>
      </c>
      <c r="C89" t="s">
        <v>91</v>
      </c>
    </row>
    <row r="90" spans="1:13" ht="49.5" thickBot="1" x14ac:dyDescent="0.3">
      <c r="A90" s="5" t="s">
        <v>79</v>
      </c>
    </row>
    <row r="91" spans="1:13" ht="97.5" thickBot="1" x14ac:dyDescent="0.3">
      <c r="A91" s="6" t="s">
        <v>80</v>
      </c>
    </row>
    <row r="92" spans="1:13" x14ac:dyDescent="0.25">
      <c r="C92" s="31"/>
    </row>
    <row r="93" spans="1:13" x14ac:dyDescent="0.25">
      <c r="C93" s="31"/>
    </row>
    <row r="94" spans="1:13" x14ac:dyDescent="0.25">
      <c r="A94" s="31"/>
      <c r="C94" s="31"/>
    </row>
    <row r="95" spans="1:13" ht="15.75" x14ac:dyDescent="0.25">
      <c r="A95" s="32"/>
    </row>
    <row r="96" spans="1:13" ht="15.75" x14ac:dyDescent="0.25">
      <c r="A96" s="33"/>
    </row>
  </sheetData>
  <mergeCells count="8">
    <mergeCell ref="D11:I11"/>
    <mergeCell ref="A3:I3"/>
    <mergeCell ref="A4:I4"/>
    <mergeCell ref="A11:A12"/>
    <mergeCell ref="B11:B12"/>
    <mergeCell ref="C11:C12"/>
    <mergeCell ref="A5:I5"/>
    <mergeCell ref="A6:I6"/>
  </mergeCells>
  <pageMargins left="0.17" right="0.23" top="0.17" bottom="0.17" header="0.3" footer="0.3"/>
  <pageSetup scale="67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Presupuesto Aprobado-Ejec  FEBR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 M. Peguero F.</dc:creator>
  <cp:lastModifiedBy>oai</cp:lastModifiedBy>
  <cp:lastPrinted>2024-07-23T14:53:02Z</cp:lastPrinted>
  <dcterms:created xsi:type="dcterms:W3CDTF">2021-07-29T18:58:50Z</dcterms:created>
  <dcterms:modified xsi:type="dcterms:W3CDTF">2024-07-23T15:52:41Z</dcterms:modified>
</cp:coreProperties>
</file>